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44525"/>
</workbook>
</file>

<file path=xl/sharedStrings.xml><?xml version="1.0" encoding="utf-8"?>
<sst xmlns="http://schemas.openxmlformats.org/spreadsheetml/2006/main" count="135" uniqueCount="94">
  <si>
    <t>Nº OPERAÇÃO</t>
  </si>
  <si>
    <t>Nº SICONV</t>
  </si>
  <si>
    <t>PROPONENTE / TOMADOR</t>
  </si>
  <si>
    <t>APELIDO DO EMPREENDIMENTO</t>
  </si>
  <si>
    <t>TROCA DE TELHADOS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</si>
  <si>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</si>
  <si>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</si>
  <si>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</si>
  <si>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</si>
  <si>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</si>
  <si>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</si>
  <si>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</si>
  <si>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</si>
  <si>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02-22 (N. DES.)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</si>
  <si>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</si>
  <si>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</si>
  <si>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</si>
  <si>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</si>
  <si>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</si>
  <si>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</si>
  <si>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</si>
  <si>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</si>
  <si>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</si>
  <si>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</si>
  <si>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</si>
  <si>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</si>
  <si>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</si>
  <si>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TELHADOS</t>
  </si>
  <si>
    <t>1.2.</t>
  </si>
  <si>
    <t>SINAPI</t>
  </si>
  <si>
    <t>Estrutura do Telhado e Telhamento</t>
  </si>
  <si>
    <t>-</t>
  </si>
  <si>
    <t xml:space="preserve"> -   </t>
  </si>
  <si>
    <t>1.2.1.</t>
  </si>
  <si>
    <t>92580</t>
  </si>
  <si>
    <t>TRAMA DE AÇO COMPOSTA POR TERÇAS PARA TELHADOS DE ATÉ 2 ÁGUAS PARA TELHA ONDULADA DE FIBROCIMENTO, METÁLICA, PLÁSTICA OU TERMOACÚSTICA, INCLUSO TRANSPORTE VERTICAL. AF_07/2019</t>
  </si>
  <si>
    <t>M2</t>
  </si>
  <si>
    <t>1.2.4.</t>
  </si>
  <si>
    <t>94216</t>
  </si>
  <si>
    <t>TELHAMENTO COM TELHA METÁLICA TERMOACÚSTICA E = 30 MM, COM ATÉ 2 ÁGUAS, INCLUSO IÇAMENTO. AF_07/2019</t>
  </si>
  <si>
    <t>1.2.5.</t>
  </si>
  <si>
    <t>94228</t>
  </si>
  <si>
    <t>CALHA EM CHAPA DE AÇO GALVANIZADO NÚMERO 24, DESENVOLVIMENTO DE 50 CM, INCLUSO TRANSPORTE VERTICAL. AF_07/2019</t>
  </si>
  <si>
    <t>M</t>
  </si>
  <si>
    <t>1.2.6.</t>
  </si>
  <si>
    <t>100327</t>
  </si>
  <si>
    <t>RUFO EXTERNO/INTERNO EM CHAPA DE AÇO GALVANIZADO NÚMERO 26, CORTE DE 33 CM, INCLUSO IÇAMENTO. AF_07/2019</t>
  </si>
  <si>
    <t>1.2.9.</t>
  </si>
  <si>
    <t>92571</t>
  </si>
  <si>
    <t>TRAMA DE AÇO COMPOSTA POR RIPAS, CAIBROS E TERÇAS PARA TELHADOS DE MAIS DE 2 ÁGUAS PARA TELHA DE ENCAIXE DE CERÂMICA OU DE CONCRETO, INCLUSO TRANSPORTE VERTICAL. AF_07/2019</t>
  </si>
  <si>
    <t>1.2.11.</t>
  </si>
  <si>
    <t>100759</t>
  </si>
  <si>
    <t>PINTURA COM TINTA ALQUÍDICA DE ACABAMENTO (ESMALTE SINTÉTICO BRILHANTE) PULVERIZADA SOBRE SUPERFÍCIES METÁLICAS (EXCETO PERFIL) EXECUTADO EM OBRA (02 DEMÃOS). AF_01/2020_P</t>
  </si>
  <si>
    <t>1.2.12.</t>
  </si>
  <si>
    <t>Cotação</t>
  </si>
  <si>
    <t>002</t>
  </si>
  <si>
    <t>CUMEEIRA DE CHAPA GALVANIZADA, #24, 0,60 MM, CORTE 60 CM, MÃO DE OBRA INCLUSA PARA INSTALAÇÃO</t>
  </si>
  <si>
    <t>1.2.13.</t>
  </si>
  <si>
    <t>SINAPI-I</t>
  </si>
  <si>
    <t>11029</t>
  </si>
  <si>
    <t>HASTE RETA PARA GANCHO DE FERRO GALVANIZADO, COM ROSCA 1/4 " X 30 CM PARA FIXACAO DE TELHA METALICA, INCLUI PORCA E ARRUELAS DE VEDACAO</t>
  </si>
  <si>
    <t xml:space="preserve">CJ    </t>
  </si>
  <si>
    <t>1.3.</t>
  </si>
  <si>
    <t xml:space="preserve">Forro de PVC </t>
  </si>
  <si>
    <t>1.3.2.</t>
  </si>
  <si>
    <t>96486</t>
  </si>
  <si>
    <t>FORRO DE PVC, LISO, PARA AMBIENTES COMERCIAIS, INCLUSIVE ESTRUTURA DE FIXAÇÃO. AF_05/2017_P</t>
  </si>
  <si>
    <t>1.3.4.</t>
  </si>
  <si>
    <t>36250</t>
  </si>
  <si>
    <t>RODAFORRO EM PVC, PARA FORRO DE PVC, COMPRIMENTO 6 M</t>
  </si>
  <si>
    <t xml:space="preserve">M     </t>
  </si>
  <si>
    <t>1.4.</t>
  </si>
  <si>
    <t>OUTROS</t>
  </si>
  <si>
    <t>1.4.1.</t>
  </si>
  <si>
    <t>100981</t>
  </si>
  <si>
    <t>CARGA, MANOBRA E DESCARGA DE ENTULHO EM CAMINHÃO BASCULANTE 6 M³ - CARGA COM ESCAVADEIRA HIDRÁULICA  (CAÇAMBA DE 0,80 M³ / 111 HP) E DESCARGA LIVRE (UNIDADE: M3). AF_07/2020</t>
  </si>
  <si>
    <t>M3</t>
  </si>
  <si>
    <t>1.4.2.</t>
  </si>
  <si>
    <t>Composição</t>
  </si>
  <si>
    <t>001</t>
  </si>
  <si>
    <t>LIMPEZA DE OBRA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</si>
  <si>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</si>
  <si>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</si>
  <si>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</si>
  <si>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</si>
  <si>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</si>
  <si>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</si>
  <si>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</si>
  <si>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</si>
  <si>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ADERNDA PAULA DOS SANTOS</t>
  </si>
  <si>
    <t>CREA/CAU:</t>
  </si>
  <si>
    <t>112602-0/D</t>
  </si>
  <si>
    <t>Data</t>
  </si>
  <si>
    <t>ART/RRT:</t>
  </si>
</sst>
</file>

<file path=xl/styles.xml><?xml version="1.0" encoding="utf-8"?>
<styleSheet xmlns="http://schemas.openxmlformats.org/spreadsheetml/2006/main">
  <numFmts count="9">
    <numFmt numFmtId="176" formatCode="_-* #,##0.00_-;\-* #,##0.00_-;_-* \-??_-;_-@_-"/>
    <numFmt numFmtId="177" formatCode="_-* #,##0.00_-;\-* #,##0.00_-;_-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General;General"/>
    <numFmt numFmtId="181" formatCode="_-&quot;R$&quot;\ * #,##0.00_-;\-&quot;R$&quot;\ * #,##0.00_-;_-&quot;R$&quot;\ * &quot;-&quot;??_-;_-@_-"/>
    <numFmt numFmtId="182" formatCode="_(* #,##0.00_);_(* \(#,##0.00\);_(* \-??_);_(@_)"/>
    <numFmt numFmtId="183" formatCode="mmm\-yy;@"/>
    <numFmt numFmtId="184" formatCode="[$-416]dddd\,d\ &quot;de&quot;\ mmmm\ &quot;de&quot;\ yyyy;@"/>
  </numFmts>
  <fonts count="41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b/>
      <sz val="11"/>
      <color rgb="FFFFFFFF"/>
      <name val="Calibri"/>
      <charset val="0"/>
      <scheme val="minor"/>
    </font>
    <font>
      <sz val="11"/>
      <color indexed="8"/>
      <name val="Calibri"/>
      <charset val="134"/>
    </font>
    <font>
      <sz val="10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indexed="9"/>
      <name val="Calibri"/>
      <charset val="134"/>
    </font>
    <font>
      <sz val="11"/>
      <color theme="1"/>
      <name val="Calibri"/>
      <charset val="0"/>
      <scheme val="minor"/>
    </font>
    <font>
      <sz val="11"/>
      <color indexed="62"/>
      <name val="Calibri"/>
      <charset val="134"/>
    </font>
    <font>
      <sz val="11"/>
      <color rgb="FFFA7D00"/>
      <name val="Calibri"/>
      <charset val="0"/>
      <scheme val="minor"/>
    </font>
    <font>
      <b/>
      <sz val="11"/>
      <color indexed="9"/>
      <name val="Calibri"/>
      <charset val="134"/>
    </font>
    <font>
      <b/>
      <sz val="11"/>
      <color indexed="52"/>
      <name val="Calibri"/>
      <charset val="134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8"/>
      <color indexed="54"/>
      <name val="Calibri Light"/>
      <charset val="134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9"/>
      <name val="Arial"/>
      <charset val="134"/>
    </font>
    <font>
      <b/>
      <sz val="13"/>
      <color indexed="54"/>
      <name val="Calibri"/>
      <charset val="134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indexed="10"/>
      <name val="Calibri"/>
      <charset val="134"/>
    </font>
    <font>
      <b/>
      <sz val="15"/>
      <color indexed="54"/>
      <name val="Calibri"/>
      <charset val="134"/>
    </font>
    <font>
      <b/>
      <sz val="11"/>
      <color indexed="54"/>
      <name val="Calibri"/>
      <charset val="134"/>
    </font>
    <font>
      <sz val="11"/>
      <color indexed="17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i/>
      <sz val="11"/>
      <color indexed="23"/>
      <name val="Calibri"/>
      <charset val="134"/>
    </font>
    <font>
      <b/>
      <sz val="11"/>
      <color indexed="8"/>
      <name val="Calibri"/>
      <charset val="134"/>
    </font>
  </fonts>
  <fills count="58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349986266670736"/>
        <bgColor indexed="42"/>
      </patternFill>
    </fill>
    <fill>
      <patternFill patternType="solid">
        <fgColor theme="0" tint="-0.349986266670736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  <fill>
      <patternFill patternType="solid">
        <fgColor rgb="FF969696"/>
        <bgColor rgb="FFA7A7A7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31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46"/>
      </patternFill>
    </fill>
    <fill>
      <patternFill patternType="solid">
        <fgColor indexed="9"/>
        <bgColor indexed="4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4"/>
        <bgColor indexed="46"/>
      </patternFill>
    </fill>
    <fill>
      <patternFill patternType="solid">
        <fgColor indexed="49"/>
        <bgColor indexed="40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8">
    <xf numFmtId="0" fontId="0" fillId="0" borderId="0"/>
    <xf numFmtId="177" fontId="7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/>
    <xf numFmtId="178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6" fillId="29" borderId="23" applyNumberFormat="0" applyAlignment="0" applyProtection="0"/>
    <xf numFmtId="0" fontId="5" fillId="14" borderId="20" applyNumberFormat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" fillId="0" borderId="0"/>
    <xf numFmtId="0" fontId="12" fillId="30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/>
    <xf numFmtId="0" fontId="11" fillId="32" borderId="0" applyNumberFormat="0" applyBorder="0" applyAlignment="0" applyProtection="0"/>
    <xf numFmtId="0" fontId="7" fillId="34" borderId="2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8" borderId="25" applyNumberFormat="0" applyAlignment="0" applyProtection="0"/>
    <xf numFmtId="0" fontId="12" fillId="3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/>
    <xf numFmtId="0" fontId="27" fillId="0" borderId="29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28" fillId="0" borderId="29" applyNumberFormat="0" applyFill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2" fillId="45" borderId="26" applyNumberFormat="0" applyAlignment="0" applyProtection="0">
      <alignment vertical="center"/>
    </xf>
    <xf numFmtId="0" fontId="8" fillId="16" borderId="21" applyNumberFormat="0" applyAlignment="0" applyProtection="0">
      <alignment vertical="center"/>
    </xf>
    <xf numFmtId="0" fontId="22" fillId="16" borderId="26" applyNumberFormat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2" fillId="0" borderId="0"/>
    <xf numFmtId="0" fontId="6" fillId="15" borderId="0" applyNumberFormat="0" applyBorder="0" applyAlignment="0" applyProtection="0"/>
    <xf numFmtId="0" fontId="11" fillId="32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0" fillId="43" borderId="0" applyNumberFormat="0" applyBorder="0" applyAlignment="0" applyProtection="0">
      <alignment vertical="center"/>
    </xf>
    <xf numFmtId="0" fontId="6" fillId="46" borderId="0" applyNumberFormat="0" applyBorder="0" applyAlignment="0" applyProtection="0"/>
    <xf numFmtId="0" fontId="31" fillId="4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21" fillId="31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6" fillId="46" borderId="0" applyNumberFormat="0" applyBorder="0" applyAlignment="0" applyProtection="0"/>
    <xf numFmtId="0" fontId="10" fillId="4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6" fillId="0" borderId="0"/>
    <xf numFmtId="0" fontId="12" fillId="52" borderId="0" applyNumberFormat="0" applyBorder="0" applyAlignment="0" applyProtection="0">
      <alignment vertical="center"/>
    </xf>
    <xf numFmtId="0" fontId="6" fillId="46" borderId="0" applyNumberFormat="0" applyBorder="0" applyAlignment="0" applyProtection="0"/>
    <xf numFmtId="0" fontId="10" fillId="3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10" fillId="54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10" fillId="41" borderId="0" applyNumberFormat="0" applyBorder="0" applyAlignment="0" applyProtection="0">
      <alignment vertical="center"/>
    </xf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9" fontId="2" fillId="0" borderId="0" applyFill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23" fillId="0" borderId="0"/>
    <xf numFmtId="0" fontId="16" fillId="29" borderId="23" applyNumberFormat="0" applyAlignment="0" applyProtection="0"/>
    <xf numFmtId="0" fontId="15" fillId="28" borderId="25" applyNumberFormat="0" applyAlignment="0" applyProtection="0"/>
    <xf numFmtId="0" fontId="2" fillId="0" borderId="0"/>
    <xf numFmtId="0" fontId="37" fillId="0" borderId="34" applyNumberFormat="0" applyFill="0" applyAlignment="0" applyProtection="0"/>
    <xf numFmtId="0" fontId="37" fillId="0" borderId="34" applyNumberFormat="0" applyFill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8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3" fillId="26" borderId="23" applyNumberFormat="0" applyAlignment="0" applyProtection="0"/>
    <xf numFmtId="0" fontId="13" fillId="26" borderId="23" applyNumberFormat="0" applyAlignment="0" applyProtection="0"/>
    <xf numFmtId="0" fontId="2" fillId="0" borderId="0"/>
    <xf numFmtId="0" fontId="2" fillId="0" borderId="0"/>
    <xf numFmtId="0" fontId="2" fillId="46" borderId="32" applyNumberFormat="0" applyAlignment="0" applyProtection="0"/>
    <xf numFmtId="0" fontId="2" fillId="46" borderId="32" applyNumberFormat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38" fillId="29" borderId="35" applyNumberFormat="0" applyAlignment="0" applyProtection="0"/>
    <xf numFmtId="0" fontId="38" fillId="29" borderId="35" applyNumberFormat="0" applyAlignment="0" applyProtection="0"/>
    <xf numFmtId="0" fontId="35" fillId="0" borderId="33" applyNumberFormat="0" applyFill="0" applyAlignment="0" applyProtection="0"/>
    <xf numFmtId="182" fontId="2" fillId="0" borderId="0" applyFill="0" applyBorder="0" applyAlignment="0" applyProtection="0"/>
    <xf numFmtId="0" fontId="3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35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176" fontId="2" fillId="0" borderId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1" fillId="0" borderId="1" xfId="95" applyFont="1" applyBorder="1" applyAlignment="1">
      <alignment horizontal="left" vertical="top"/>
    </xf>
    <xf numFmtId="0" fontId="1" fillId="0" borderId="1" xfId="95" applyFont="1" applyBorder="1" applyAlignment="1">
      <alignment vertical="top"/>
    </xf>
    <xf numFmtId="0" fontId="0" fillId="0" borderId="2" xfId="98" applyFont="1" applyBorder="1" applyAlignment="1">
      <alignment horizontal="left" vertical="top" wrapText="1"/>
    </xf>
    <xf numFmtId="0" fontId="0" fillId="0" borderId="2" xfId="98" applyFont="1" applyBorder="1" applyAlignment="1">
      <alignment vertical="top" wrapText="1"/>
    </xf>
    <xf numFmtId="0" fontId="0" fillId="0" borderId="3" xfId="98" applyFont="1" applyBorder="1" applyAlignment="1">
      <alignment vertical="top" wrapText="1"/>
    </xf>
    <xf numFmtId="0" fontId="0" fillId="0" borderId="4" xfId="98" applyFont="1" applyBorder="1" applyAlignment="1">
      <alignment horizontal="left" vertical="top" wrapText="1"/>
    </xf>
    <xf numFmtId="0" fontId="0" fillId="0" borderId="4" xfId="98" applyFont="1" applyBorder="1" applyAlignment="1">
      <alignment vertical="top" wrapText="1"/>
    </xf>
    <xf numFmtId="0" fontId="1" fillId="0" borderId="5" xfId="95" applyFont="1" applyBorder="1" applyAlignment="1">
      <alignment horizontal="left" vertical="top"/>
    </xf>
    <xf numFmtId="0" fontId="1" fillId="0" borderId="0" xfId="95" applyFont="1" applyAlignment="1">
      <alignment horizontal="center" vertical="top"/>
    </xf>
    <xf numFmtId="183" fontId="0" fillId="0" borderId="2" xfId="98" applyNumberFormat="1" applyFont="1" applyBorder="1" applyAlignment="1">
      <alignment vertical="top" shrinkToFit="1"/>
    </xf>
    <xf numFmtId="0" fontId="0" fillId="0" borderId="6" xfId="98" applyFont="1" applyBorder="1" applyAlignment="1">
      <alignment horizontal="left" vertical="top" wrapText="1"/>
    </xf>
    <xf numFmtId="10" fontId="0" fillId="0" borderId="7" xfId="98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49" fontId="1" fillId="3" borderId="10" xfId="115" applyNumberFormat="1" applyFont="1" applyFill="1" applyBorder="1" applyAlignment="1" applyProtection="1">
      <alignment horizontal="center" vertical="center"/>
    </xf>
    <xf numFmtId="182" fontId="1" fillId="3" borderId="10" xfId="123" applyNumberFormat="1" applyFont="1" applyFill="1" applyBorder="1" applyAlignment="1" applyProtection="1">
      <alignment horizontal="center" vertical="center"/>
    </xf>
    <xf numFmtId="10" fontId="1" fillId="3" borderId="10" xfId="70" applyNumberFormat="1" applyFont="1" applyFill="1" applyBorder="1" applyAlignment="1" applyProtection="1">
      <alignment horizontal="center" vertical="center"/>
    </xf>
    <xf numFmtId="0" fontId="2" fillId="4" borderId="11" xfId="115" applyNumberFormat="1" applyFont="1" applyFill="1" applyBorder="1" applyAlignment="1">
      <alignment vertical="center" wrapText="1" shrinkToFit="1"/>
    </xf>
    <xf numFmtId="49" fontId="2" fillId="5" borderId="12" xfId="115" applyNumberFormat="1" applyFont="1" applyFill="1" applyBorder="1" applyAlignment="1" applyProtection="1">
      <alignment horizontal="center" vertical="center" wrapText="1"/>
      <protection locked="0"/>
    </xf>
    <xf numFmtId="49" fontId="2" fillId="6" borderId="12" xfId="115" applyNumberFormat="1" applyFont="1" applyFill="1" applyBorder="1" applyAlignment="1" applyProtection="1">
      <alignment horizontal="center" vertical="center" wrapText="1"/>
      <protection locked="0"/>
    </xf>
    <xf numFmtId="0" fontId="2" fillId="6" borderId="12" xfId="115" applyNumberFormat="1" applyFont="1" applyFill="1" applyBorder="1" applyAlignment="1" applyProtection="1">
      <alignment horizontal="left" vertical="center" wrapText="1"/>
      <protection locked="0"/>
    </xf>
    <xf numFmtId="0" fontId="2" fillId="6" borderId="12" xfId="115" applyNumberFormat="1" applyFont="1" applyFill="1" applyBorder="1" applyAlignment="1" applyProtection="1">
      <alignment horizontal="center" vertical="center" wrapText="1"/>
      <protection locked="0"/>
    </xf>
    <xf numFmtId="182" fontId="2" fillId="4" borderId="12" xfId="123" applyNumberFormat="1" applyFont="1" applyFill="1" applyBorder="1" applyAlignment="1" applyProtection="1">
      <alignment vertical="center" shrinkToFit="1"/>
    </xf>
    <xf numFmtId="182" fontId="2" fillId="6" borderId="12" xfId="123" applyFont="1" applyFill="1" applyBorder="1" applyAlignment="1" applyProtection="1">
      <alignment vertical="center" wrapText="1"/>
      <protection locked="0"/>
    </xf>
    <xf numFmtId="10" fontId="2" fillId="5" borderId="12" xfId="70" applyNumberFormat="1" applyFont="1" applyFill="1" applyBorder="1" applyAlignment="1" applyProtection="1">
      <alignment horizontal="center" vertical="center" wrapText="1"/>
      <protection locked="0"/>
    </xf>
    <xf numFmtId="0" fontId="2" fillId="7" borderId="11" xfId="115" applyNumberFormat="1" applyFont="1" applyFill="1" applyBorder="1" applyAlignment="1">
      <alignment vertical="center" wrapText="1" shrinkToFit="1"/>
    </xf>
    <xf numFmtId="49" fontId="2" fillId="8" borderId="12" xfId="115" applyNumberFormat="1" applyFont="1" applyFill="1" applyBorder="1" applyAlignment="1" applyProtection="1">
      <alignment horizontal="center" vertical="center" wrapText="1"/>
      <protection locked="0"/>
    </xf>
    <xf numFmtId="49" fontId="2" fillId="9" borderId="12" xfId="115" applyNumberFormat="1" applyFont="1" applyFill="1" applyBorder="1" applyAlignment="1" applyProtection="1">
      <alignment horizontal="center" vertical="center" wrapText="1"/>
      <protection locked="0"/>
    </xf>
    <xf numFmtId="0" fontId="2" fillId="9" borderId="12" xfId="115" applyNumberFormat="1" applyFont="1" applyFill="1" applyBorder="1" applyAlignment="1" applyProtection="1">
      <alignment horizontal="left" vertical="center" wrapText="1"/>
      <protection locked="0"/>
    </xf>
    <xf numFmtId="0" fontId="2" fillId="9" borderId="12" xfId="115" applyNumberFormat="1" applyFont="1" applyFill="1" applyBorder="1" applyAlignment="1" applyProtection="1">
      <alignment horizontal="center" vertical="center" wrapText="1"/>
      <protection locked="0"/>
    </xf>
    <xf numFmtId="182" fontId="2" fillId="7" borderId="12" xfId="123" applyNumberFormat="1" applyFont="1" applyFill="1" applyBorder="1" applyAlignment="1" applyProtection="1">
      <alignment vertical="center" shrinkToFit="1"/>
    </xf>
    <xf numFmtId="182" fontId="2" fillId="9" borderId="12" xfId="123" applyFont="1" applyFill="1" applyBorder="1" applyAlignment="1" applyProtection="1">
      <alignment vertical="center" wrapText="1"/>
      <protection locked="0"/>
    </xf>
    <xf numFmtId="10" fontId="2" fillId="8" borderId="12" xfId="7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115" applyNumberFormat="1" applyFont="1" applyFill="1" applyBorder="1" applyAlignment="1">
      <alignment vertical="center" wrapText="1" shrinkToFit="1"/>
    </xf>
    <xf numFmtId="49" fontId="2" fillId="10" borderId="12" xfId="115" applyNumberFormat="1" applyFont="1" applyFill="1" applyBorder="1" applyAlignment="1" applyProtection="1">
      <alignment horizontal="center" vertical="center" wrapText="1"/>
      <protection locked="0"/>
    </xf>
    <xf numFmtId="49" fontId="2" fillId="11" borderId="12" xfId="115" applyNumberFormat="1" applyFont="1" applyFill="1" applyBorder="1" applyAlignment="1" applyProtection="1">
      <alignment horizontal="center" vertical="center" wrapText="1"/>
      <protection locked="0"/>
    </xf>
    <xf numFmtId="0" fontId="2" fillId="11" borderId="12" xfId="115" applyNumberFormat="1" applyFont="1" applyFill="1" applyBorder="1" applyAlignment="1" applyProtection="1">
      <alignment horizontal="left" vertical="center" wrapText="1"/>
      <protection locked="0"/>
    </xf>
    <xf numFmtId="0" fontId="2" fillId="11" borderId="12" xfId="115" applyNumberFormat="1" applyFont="1" applyFill="1" applyBorder="1" applyAlignment="1" applyProtection="1">
      <alignment horizontal="center" vertical="center" wrapText="1"/>
      <protection locked="0"/>
    </xf>
    <xf numFmtId="182" fontId="2" fillId="0" borderId="12" xfId="123" applyNumberFormat="1" applyFont="1" applyFill="1" applyBorder="1" applyAlignment="1" applyProtection="1">
      <alignment vertical="center" shrinkToFit="1"/>
    </xf>
    <xf numFmtId="182" fontId="2" fillId="11" borderId="12" xfId="123" applyFont="1" applyFill="1" applyBorder="1" applyAlignment="1" applyProtection="1">
      <alignment vertical="center" wrapText="1"/>
      <protection locked="0"/>
    </xf>
    <xf numFmtId="10" fontId="2" fillId="10" borderId="12" xfId="70" applyNumberFormat="1" applyFont="1" applyFill="1" applyBorder="1" applyAlignment="1" applyProtection="1">
      <alignment horizontal="center" vertical="center" wrapText="1"/>
      <protection locked="0"/>
    </xf>
    <xf numFmtId="0" fontId="0" fillId="12" borderId="13" xfId="0" applyFill="1" applyBorder="1"/>
    <xf numFmtId="0" fontId="0" fillId="12" borderId="10" xfId="0" applyFill="1" applyBorder="1"/>
    <xf numFmtId="0" fontId="3" fillId="0" borderId="0" xfId="0" applyFont="1"/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11" borderId="2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180" fontId="0" fillId="0" borderId="7" xfId="0" applyNumberFormat="1" applyBorder="1" applyAlignment="1">
      <alignment horizontal="left"/>
    </xf>
    <xf numFmtId="0" fontId="4" fillId="0" borderId="14" xfId="98" applyFont="1" applyBorder="1" applyAlignment="1">
      <alignment vertical="center"/>
    </xf>
    <xf numFmtId="0" fontId="1" fillId="0" borderId="0" xfId="0" applyFont="1"/>
    <xf numFmtId="0" fontId="0" fillId="0" borderId="0" xfId="98" applyFont="1" applyAlignment="1">
      <alignment vertical="center"/>
    </xf>
    <xf numFmtId="0" fontId="1" fillId="0" borderId="0" xfId="95" applyFont="1" applyAlignment="1">
      <alignment horizontal="left" vertical="top"/>
    </xf>
    <xf numFmtId="0" fontId="0" fillId="0" borderId="0" xfId="98" applyFont="1" applyAlignment="1">
      <alignment vertical="top"/>
    </xf>
    <xf numFmtId="180" fontId="0" fillId="0" borderId="0" xfId="98" applyNumberFormat="1" applyFont="1"/>
    <xf numFmtId="184" fontId="0" fillId="0" borderId="0" xfId="0" applyNumberFormat="1" applyAlignment="1">
      <alignment horizontal="left"/>
    </xf>
    <xf numFmtId="0" fontId="1" fillId="0" borderId="4" xfId="0" applyFont="1" applyBorder="1"/>
    <xf numFmtId="0" fontId="0" fillId="0" borderId="4" xfId="0" applyBorder="1"/>
    <xf numFmtId="1" fontId="0" fillId="0" borderId="0" xfId="98" applyNumberFormat="1" applyFont="1" applyAlignment="1">
      <alignment horizontal="left" vertical="top"/>
    </xf>
    <xf numFmtId="0" fontId="1" fillId="0" borderId="1" xfId="95" applyFont="1" applyBorder="1" applyAlignment="1">
      <alignment horizontal="center" vertical="top"/>
    </xf>
    <xf numFmtId="0" fontId="0" fillId="0" borderId="2" xfId="98" applyFont="1" applyBorder="1" applyAlignment="1">
      <alignment horizontal="center" vertical="top" wrapText="1"/>
    </xf>
    <xf numFmtId="182" fontId="1" fillId="2" borderId="15" xfId="0" applyNumberFormat="1" applyFont="1" applyFill="1" applyBorder="1" applyAlignment="1">
      <alignment horizontal="center" vertical="center" shrinkToFit="1"/>
    </xf>
    <xf numFmtId="182" fontId="1" fillId="13" borderId="16" xfId="0" applyNumberFormat="1" applyFont="1" applyFill="1" applyBorder="1" applyAlignment="1">
      <alignment horizontal="center" vertical="center" shrinkToFit="1"/>
    </xf>
    <xf numFmtId="182" fontId="2" fillId="7" borderId="17" xfId="123" applyNumberFormat="1" applyFont="1" applyFill="1" applyBorder="1" applyAlignment="1" applyProtection="1">
      <alignment horizontal="center" vertical="center" shrinkToFit="1"/>
    </xf>
    <xf numFmtId="182" fontId="2" fillId="0" borderId="17" xfId="123" applyNumberFormat="1" applyFont="1" applyFill="1" applyBorder="1" applyAlignment="1" applyProtection="1">
      <alignment horizontal="center" vertical="center" shrinkToFit="1"/>
    </xf>
    <xf numFmtId="0" fontId="0" fillId="12" borderId="18" xfId="0" applyFill="1" applyBorder="1"/>
    <xf numFmtId="0" fontId="0" fillId="0" borderId="19" xfId="0" applyBorder="1"/>
    <xf numFmtId="0" fontId="0" fillId="0" borderId="14" xfId="0" applyBorder="1"/>
  </cellXfs>
  <cellStyles count="138">
    <cellStyle name="Normal" xfId="0" builtinId="0"/>
    <cellStyle name="Comma" xfId="1" builtinId="3"/>
    <cellStyle name="Ênfase3 3" xfId="2"/>
    <cellStyle name="Comma [0]" xfId="3" builtinId="6"/>
    <cellStyle name="40% - Ênfase 4" xfId="4" builtinId="43"/>
    <cellStyle name="Porcentagem" xfId="5" builtinId="5"/>
    <cellStyle name="Célula Vinculada" xfId="6" builtinId="24"/>
    <cellStyle name="Cálculo 2" xfId="7"/>
    <cellStyle name="Célula de Verificação" xfId="8" builtinId="23"/>
    <cellStyle name="Moeda [0]" xfId="9" builtinId="7"/>
    <cellStyle name="Normal 3 2" xfId="10"/>
    <cellStyle name="20% - Ênfase 3" xfId="11" builtinId="38"/>
    <cellStyle name="Moeda" xfId="12" builtinId="4"/>
    <cellStyle name="Hyperlink seguido" xfId="13" builtinId="9"/>
    <cellStyle name="Hyperlink" xfId="14" builtinId="8"/>
    <cellStyle name="20% - Ênfase5 3" xfId="15"/>
    <cellStyle name="60% - Ênfase1 3" xfId="16"/>
    <cellStyle name="Observação" xfId="17" builtinId="10"/>
    <cellStyle name="40% - Ênfase 2" xfId="18" builtinId="35"/>
    <cellStyle name="Célula de Verificação 2" xfId="19"/>
    <cellStyle name="40% - Ênfase 6" xfId="20" builtinId="51"/>
    <cellStyle name="Texto de Aviso" xfId="21" builtinId="11"/>
    <cellStyle name="Título" xfId="22" builtinId="15"/>
    <cellStyle name="Texto Explicativo" xfId="23" builtinId="53"/>
    <cellStyle name="20% - Ênfase1 2" xfId="24"/>
    <cellStyle name="Título 1" xfId="25" builtinId="16"/>
    <cellStyle name="Ênfase 3" xfId="26" builtinId="37"/>
    <cellStyle name="20% - Ênfase1 3" xfId="27"/>
    <cellStyle name="Título 2" xfId="28" builtinId="17"/>
    <cellStyle name="Ênfase 4" xfId="29" builtinId="41"/>
    <cellStyle name="Título 3" xfId="30" builtinId="18"/>
    <cellStyle name="Ênfase 5" xfId="31" builtinId="45"/>
    <cellStyle name="Título 4" xfId="32" builtinId="19"/>
    <cellStyle name="Ênfase 6" xfId="33" builtinId="49"/>
    <cellStyle name="Entrada" xfId="34" builtinId="20"/>
    <cellStyle name="Saída" xfId="35" builtinId="21"/>
    <cellStyle name="Cálculo" xfId="36" builtinId="22"/>
    <cellStyle name="Total" xfId="37" builtinId="25"/>
    <cellStyle name="Normal 2 3" xfId="38"/>
    <cellStyle name="20% - Ênfase5 2" xfId="39"/>
    <cellStyle name="60% - Ênfase1 2" xfId="40"/>
    <cellStyle name="40% - Ênfase 1" xfId="41" builtinId="31"/>
    <cellStyle name="Texto de Aviso 3" xfId="42"/>
    <cellStyle name="Bom" xfId="43" builtinId="26"/>
    <cellStyle name="20% - Ênfase4 2" xfId="44"/>
    <cellStyle name="Ruim" xfId="45" builtinId="27"/>
    <cellStyle name="20% - Ênfase3 3" xfId="46"/>
    <cellStyle name="Neutro" xfId="47" builtinId="28"/>
    <cellStyle name="20% - Ênfase 5" xfId="48" builtinId="46"/>
    <cellStyle name="20% - Ênfase6 3" xfId="49"/>
    <cellStyle name="Ênfase 1" xfId="50" builtinId="29"/>
    <cellStyle name="20% - Ênfase 1" xfId="51" builtinId="30"/>
    <cellStyle name="60% - Ênfase 1" xfId="52" builtinId="32"/>
    <cellStyle name="20% - Ênfase 6" xfId="53" builtinId="50"/>
    <cellStyle name="Ênfase 2" xfId="54" builtinId="33"/>
    <cellStyle name="20% - Ênfase 2" xfId="55" builtinId="34"/>
    <cellStyle name="60% - Ênfase 2" xfId="56" builtinId="36"/>
    <cellStyle name="40% - Ênfase 3" xfId="57" builtinId="39"/>
    <cellStyle name="60% - Ênfase 3" xfId="58" builtinId="40"/>
    <cellStyle name="Normal 3 3" xfId="59"/>
    <cellStyle name="20% - Ênfase 4" xfId="60" builtinId="42"/>
    <cellStyle name="20% - Ênfase6 2" xfId="61"/>
    <cellStyle name="60% - Ênfase 4" xfId="62" builtinId="44"/>
    <cellStyle name="40% - Ênfase 5" xfId="63" builtinId="47"/>
    <cellStyle name="40% - Ênfase1 2" xfId="64"/>
    <cellStyle name="60% - Ênfase 5" xfId="65" builtinId="48"/>
    <cellStyle name="40% - Ênfase1 3" xfId="66"/>
    <cellStyle name="60% - Ênfase 6" xfId="67" builtinId="52"/>
    <cellStyle name="20% - Ênfase2 2" xfId="68"/>
    <cellStyle name="20% - Ênfase2 3" xfId="69"/>
    <cellStyle name="Porcentagem 3" xfId="70"/>
    <cellStyle name="20% - Ênfase3 2" xfId="71"/>
    <cellStyle name="20% - Ênfase4 3" xfId="72"/>
    <cellStyle name="40% - Ênfase2 2" xfId="73"/>
    <cellStyle name="40% - Ênfase2 3" xfId="74"/>
    <cellStyle name="40% - Ênfase3 2" xfId="75"/>
    <cellStyle name="40% - Ênfase3 3" xfId="76"/>
    <cellStyle name="40% - Ênfase4 2" xfId="77"/>
    <cellStyle name="40% - Ênfase4 3" xfId="78"/>
    <cellStyle name="40% - Ênfase5 2" xfId="79"/>
    <cellStyle name="40% - Ênfase5 3" xfId="80"/>
    <cellStyle name="40% - Ênfase6 2" xfId="81"/>
    <cellStyle name="40% - Ênfase6 3" xfId="82"/>
    <cellStyle name="60% - Ênfase2 2" xfId="83"/>
    <cellStyle name="60% - Ênfase2 3" xfId="84"/>
    <cellStyle name="60% - Ênfase3 2" xfId="85"/>
    <cellStyle name="60% - Ênfase3 3" xfId="86"/>
    <cellStyle name="60% - Ênfase4 2" xfId="87"/>
    <cellStyle name="60% - Ênfase4 3" xfId="88"/>
    <cellStyle name="60% - Ênfase5 2" xfId="89"/>
    <cellStyle name="60% - Ênfase5 3" xfId="90"/>
    <cellStyle name="60% - Ênfase6 2" xfId="91"/>
    <cellStyle name="60% - Ênfase6 3" xfId="92"/>
    <cellStyle name="Bom 2" xfId="93"/>
    <cellStyle name="Bom 3" xfId="94"/>
    <cellStyle name="Normal_FICHA DE VERIFICAÇÃO PRELIMINAR - Plano R" xfId="95"/>
    <cellStyle name="Cálculo 3" xfId="96"/>
    <cellStyle name="Célula de Verificação 3" xfId="97"/>
    <cellStyle name="Normal 2" xfId="98"/>
    <cellStyle name="Célula Vinculada 2" xfId="99"/>
    <cellStyle name="Célula Vinculada 3" xfId="100"/>
    <cellStyle name="Ênfase1 2" xfId="101"/>
    <cellStyle name="Ênfase1 3" xfId="102"/>
    <cellStyle name="Ênfase2 2" xfId="103"/>
    <cellStyle name="Ênfase2 3" xfId="104"/>
    <cellStyle name="Ênfase3 2" xfId="105"/>
    <cellStyle name="Ênfase4 2" xfId="106"/>
    <cellStyle name="Ênfase4 3" xfId="107"/>
    <cellStyle name="Ênfase5 2" xfId="108"/>
    <cellStyle name="Ênfase5 3" xfId="109"/>
    <cellStyle name="Ênfase6 2" xfId="110"/>
    <cellStyle name="Ênfase6 3" xfId="111"/>
    <cellStyle name="Entrada 2" xfId="112"/>
    <cellStyle name="Entrada 3" xfId="113"/>
    <cellStyle name="Normal 2 2" xfId="114"/>
    <cellStyle name="Normal 4" xfId="115"/>
    <cellStyle name="Nota 2" xfId="116"/>
    <cellStyle name="Nota 3" xfId="117"/>
    <cellStyle name="Porcentagem 2 2" xfId="118"/>
    <cellStyle name="Porcentagem 2 3" xfId="119"/>
    <cellStyle name="Saída 2" xfId="120"/>
    <cellStyle name="Saída 3" xfId="121"/>
    <cellStyle name="Título 3 2" xfId="122"/>
    <cellStyle name="Separador de milhares 3" xfId="123"/>
    <cellStyle name="Texto de Aviso 2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3" xfId="131"/>
    <cellStyle name="Título 4 2" xfId="132"/>
    <cellStyle name="Título 4 3" xfId="133"/>
    <cellStyle name="Título 5" xfId="134"/>
    <cellStyle name="Total 2" xfId="135"/>
    <cellStyle name="Total 3" xfId="136"/>
    <cellStyle name="Vírgula 2" xfId="1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OBRAS\ASFALTO%20FINANCIAMENTO%20BB%20-%20PARTE%2002\LC\OR&#199;.CRON.BDI\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OBRAS\REVITALIZA&#199;&#195;O%20DA%20RUA%20GUARANI\Lic\Or&#231;amento%20e%20Cronograma\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topLeftCell="A18" workbookViewId="0">
      <selection activeCell="J9" sqref="J9"/>
    </sheetView>
  </sheetViews>
  <sheetFormatPr defaultColWidth="9" defaultRowHeight="15"/>
  <cols>
    <col min="1" max="1" width="10.4285714285714" customWidth="1"/>
    <col min="2" max="2" width="14.4285714285714" customWidth="1"/>
    <col min="3" max="3" width="11.8571428571429" customWidth="1"/>
    <col min="4" max="4" width="46" customWidth="1"/>
    <col min="5" max="5" width="10.5714285714286" customWidth="1"/>
    <col min="6" max="6" width="15.5714285714286" customWidth="1"/>
    <col min="7" max="7" width="11" customWidth="1"/>
    <col min="10" max="10" width="15" customWidth="1"/>
  </cols>
  <sheetData>
    <row r="1" customHeight="1" spans="4:4">
      <c r="D1" s="1"/>
    </row>
    <row r="2" spans="1:10">
      <c r="A2" s="2" t="s">
        <v>0</v>
      </c>
      <c r="B2" s="2"/>
      <c r="C2" s="3" t="s">
        <v>1</v>
      </c>
      <c r="D2" s="3" t="s">
        <v>2</v>
      </c>
      <c r="E2" s="2" t="s">
        <v>3</v>
      </c>
      <c r="F2" s="2"/>
      <c r="G2" s="2"/>
      <c r="H2" s="2"/>
      <c r="I2" s="2"/>
      <c r="J2" s="2"/>
    </row>
    <row r="3" spans="1:10">
      <c r="A3" s="4">
        <v>0</v>
      </c>
      <c r="B3" s="4"/>
      <c r="C3" s="5">
        <v>0</v>
      </c>
      <c r="D3" s="6"/>
      <c r="E3" s="4" t="s">
        <v>4</v>
      </c>
      <c r="F3" s="4"/>
      <c r="G3" s="4"/>
      <c r="H3" s="4"/>
      <c r="I3" s="4"/>
      <c r="J3" s="4"/>
    </row>
    <row r="4" spans="1:10">
      <c r="A4" s="7"/>
      <c r="B4" s="7"/>
      <c r="C4" s="8"/>
      <c r="D4" s="8"/>
      <c r="E4" s="7"/>
      <c r="F4" s="7"/>
      <c r="G4" s="7"/>
      <c r="H4" s="7"/>
      <c r="I4" s="7"/>
      <c r="J4" s="7"/>
    </row>
    <row r="5" spans="1:10">
      <c r="A5" s="2" t="s">
        <v>5</v>
      </c>
      <c r="B5" s="2"/>
      <c r="C5" s="3" t="s">
        <v>6</v>
      </c>
      <c r="D5" s="3" t="s">
        <v>7</v>
      </c>
      <c r="E5" s="9" t="s">
        <v>8</v>
      </c>
      <c r="F5" s="9"/>
      <c r="G5" s="9"/>
      <c r="H5" s="10" t="s">
        <v>9</v>
      </c>
      <c r="I5" s="10" t="s">
        <v>10</v>
      </c>
      <c r="J5" s="64" t="s">
        <v>11</v>
      </c>
    </row>
    <row r="6" spans="1:10">
      <c r="A6" s="4" t="s">
        <v>12</v>
      </c>
      <c r="B6" s="4"/>
      <c r="C6" s="11" t="s">
        <v>13</v>
      </c>
      <c r="D6" s="6"/>
      <c r="E6" s="12" t="s">
        <v>14</v>
      </c>
      <c r="F6" s="12"/>
      <c r="G6" s="12"/>
      <c r="H6" s="13">
        <v>0.2034</v>
      </c>
      <c r="I6" s="13">
        <v>0</v>
      </c>
      <c r="J6" s="65" t="s">
        <v>15</v>
      </c>
    </row>
    <row r="7" hidden="1" spans="1:10">
      <c r="A7" s="4"/>
      <c r="B7" s="4"/>
      <c r="C7" s="11"/>
      <c r="D7" s="6"/>
      <c r="E7" s="12"/>
      <c r="F7" s="12"/>
      <c r="G7" s="12"/>
      <c r="H7" s="13"/>
      <c r="I7" s="13"/>
      <c r="J7" s="65"/>
    </row>
    <row r="8" ht="51" spans="1:10">
      <c r="A8" s="14" t="s">
        <v>16</v>
      </c>
      <c r="B8" s="14" t="s">
        <v>17</v>
      </c>
      <c r="C8" s="14" t="s">
        <v>18</v>
      </c>
      <c r="D8" s="14" t="s">
        <v>19</v>
      </c>
      <c r="E8" s="15" t="s">
        <v>20</v>
      </c>
      <c r="F8" s="14" t="s">
        <v>21</v>
      </c>
      <c r="G8" s="14" t="s">
        <v>22</v>
      </c>
      <c r="H8" s="14" t="s">
        <v>23</v>
      </c>
      <c r="I8" s="14" t="s">
        <v>24</v>
      </c>
      <c r="J8" s="14" t="s">
        <v>25</v>
      </c>
    </row>
    <row r="9" spans="1:10">
      <c r="A9" s="16">
        <v>0</v>
      </c>
      <c r="B9" s="16"/>
      <c r="C9" s="16"/>
      <c r="D9" s="16"/>
      <c r="E9" s="17"/>
      <c r="F9" s="18"/>
      <c r="G9" s="18"/>
      <c r="H9" s="19"/>
      <c r="I9" s="18"/>
      <c r="J9" s="66">
        <f>J12+J13+J14+J15+J16+J17+J18+J19+J21+J22+J24+J25</f>
        <v>1795440.2</v>
      </c>
    </row>
    <row r="10" spans="1:10">
      <c r="A10" s="20" t="s">
        <v>26</v>
      </c>
      <c r="B10" s="21"/>
      <c r="C10" s="22"/>
      <c r="D10" s="23" t="s">
        <v>27</v>
      </c>
      <c r="E10" s="24"/>
      <c r="F10" s="25"/>
      <c r="G10" s="26"/>
      <c r="H10" s="27"/>
      <c r="I10" s="25"/>
      <c r="J10" s="67">
        <f>J11+J20+J23</f>
        <v>1795440.2</v>
      </c>
    </row>
    <row r="11" spans="1:10">
      <c r="A11" s="28" t="s">
        <v>28</v>
      </c>
      <c r="B11" s="29" t="s">
        <v>29</v>
      </c>
      <c r="C11" s="30"/>
      <c r="D11" s="31" t="s">
        <v>30</v>
      </c>
      <c r="E11" s="32" t="s">
        <v>31</v>
      </c>
      <c r="F11" s="33" t="s">
        <v>32</v>
      </c>
      <c r="G11" s="34"/>
      <c r="H11" s="35" t="s">
        <v>9</v>
      </c>
      <c r="I11" s="33" t="s">
        <v>32</v>
      </c>
      <c r="J11" s="68">
        <f>J12+J13+J14+J15+J16+J17+J18+J19</f>
        <v>1707063.42</v>
      </c>
    </row>
    <row r="12" ht="63.75" spans="1:10">
      <c r="A12" s="36" t="s">
        <v>33</v>
      </c>
      <c r="B12" s="37" t="s">
        <v>29</v>
      </c>
      <c r="C12" s="38" t="s">
        <v>34</v>
      </c>
      <c r="D12" s="39" t="s">
        <v>35</v>
      </c>
      <c r="E12" s="40" t="s">
        <v>36</v>
      </c>
      <c r="F12" s="41">
        <v>3596</v>
      </c>
      <c r="G12" s="42">
        <v>65.83</v>
      </c>
      <c r="H12" s="43" t="s">
        <v>9</v>
      </c>
      <c r="I12" s="41">
        <v>79.22</v>
      </c>
      <c r="J12" s="69">
        <f>ROUND((F12*I12),2)</f>
        <v>284875.12</v>
      </c>
    </row>
    <row r="13" ht="38.25" spans="1:10">
      <c r="A13" s="36" t="s">
        <v>37</v>
      </c>
      <c r="B13" s="37" t="s">
        <v>29</v>
      </c>
      <c r="C13" s="38" t="s">
        <v>38</v>
      </c>
      <c r="D13" s="39" t="s">
        <v>39</v>
      </c>
      <c r="E13" s="40" t="s">
        <v>36</v>
      </c>
      <c r="F13" s="41">
        <v>3569</v>
      </c>
      <c r="G13" s="42">
        <v>272.45</v>
      </c>
      <c r="H13" s="43" t="s">
        <v>9</v>
      </c>
      <c r="I13" s="41">
        <v>327.87</v>
      </c>
      <c r="J13" s="69">
        <f>ROUND((F13*I13),2)</f>
        <v>1170168.03</v>
      </c>
    </row>
    <row r="14" ht="38.25" spans="1:10">
      <c r="A14" s="36" t="s">
        <v>40</v>
      </c>
      <c r="B14" s="37" t="s">
        <v>29</v>
      </c>
      <c r="C14" s="38" t="s">
        <v>41</v>
      </c>
      <c r="D14" s="39" t="s">
        <v>42</v>
      </c>
      <c r="E14" s="40" t="s">
        <v>43</v>
      </c>
      <c r="F14" s="41">
        <v>325</v>
      </c>
      <c r="G14" s="42">
        <v>101.01</v>
      </c>
      <c r="H14" s="43" t="s">
        <v>9</v>
      </c>
      <c r="I14" s="41">
        <v>121.56</v>
      </c>
      <c r="J14" s="69">
        <f t="shared" ref="J14:J19" si="0">ROUND((F14*I14),2)</f>
        <v>39507</v>
      </c>
    </row>
    <row r="15" ht="38.25" spans="1:10">
      <c r="A15" s="36" t="s">
        <v>44</v>
      </c>
      <c r="B15" s="37" t="s">
        <v>29</v>
      </c>
      <c r="C15" s="38" t="s">
        <v>45</v>
      </c>
      <c r="D15" s="39" t="s">
        <v>46</v>
      </c>
      <c r="E15" s="40" t="s">
        <v>43</v>
      </c>
      <c r="F15" s="41">
        <v>412</v>
      </c>
      <c r="G15" s="42">
        <v>66.11</v>
      </c>
      <c r="H15" s="43" t="s">
        <v>9</v>
      </c>
      <c r="I15" s="41">
        <v>79.56</v>
      </c>
      <c r="J15" s="69">
        <f t="shared" si="0"/>
        <v>32778.72</v>
      </c>
    </row>
    <row r="16" ht="63.75" spans="1:10">
      <c r="A16" s="36" t="s">
        <v>47</v>
      </c>
      <c r="B16" s="37" t="s">
        <v>29</v>
      </c>
      <c r="C16" s="38" t="s">
        <v>48</v>
      </c>
      <c r="D16" s="39" t="s">
        <v>49</v>
      </c>
      <c r="E16" s="40" t="s">
        <v>36</v>
      </c>
      <c r="F16" s="41">
        <v>57</v>
      </c>
      <c r="G16" s="42">
        <v>185.8</v>
      </c>
      <c r="H16" s="43" t="s">
        <v>9</v>
      </c>
      <c r="I16" s="41">
        <v>223.59</v>
      </c>
      <c r="J16" s="69">
        <f t="shared" si="0"/>
        <v>12744.63</v>
      </c>
    </row>
    <row r="17" ht="63.75" spans="1:10">
      <c r="A17" s="36" t="s">
        <v>50</v>
      </c>
      <c r="B17" s="37" t="s">
        <v>29</v>
      </c>
      <c r="C17" s="38" t="s">
        <v>51</v>
      </c>
      <c r="D17" s="39" t="s">
        <v>52</v>
      </c>
      <c r="E17" s="40" t="s">
        <v>36</v>
      </c>
      <c r="F17" s="41">
        <v>2357.36</v>
      </c>
      <c r="G17" s="42">
        <v>45.79</v>
      </c>
      <c r="H17" s="43" t="s">
        <v>9</v>
      </c>
      <c r="I17" s="41">
        <v>55.1</v>
      </c>
      <c r="J17" s="69">
        <f t="shared" si="0"/>
        <v>129890.54</v>
      </c>
    </row>
    <row r="18" ht="38.25" spans="1:10">
      <c r="A18" s="36" t="s">
        <v>53</v>
      </c>
      <c r="B18" s="37" t="s">
        <v>54</v>
      </c>
      <c r="C18" s="38" t="s">
        <v>55</v>
      </c>
      <c r="D18" s="39" t="s">
        <v>56</v>
      </c>
      <c r="E18" s="40" t="s">
        <v>43</v>
      </c>
      <c r="F18" s="41">
        <v>142</v>
      </c>
      <c r="G18" s="42">
        <v>72</v>
      </c>
      <c r="H18" s="43" t="s">
        <v>9</v>
      </c>
      <c r="I18" s="41">
        <v>86.64</v>
      </c>
      <c r="J18" s="69">
        <f t="shared" si="0"/>
        <v>12302.88</v>
      </c>
    </row>
    <row r="19" ht="51" spans="1:10">
      <c r="A19" s="36" t="s">
        <v>57</v>
      </c>
      <c r="B19" s="37" t="s">
        <v>58</v>
      </c>
      <c r="C19" s="38" t="s">
        <v>59</v>
      </c>
      <c r="D19" s="39" t="s">
        <v>60</v>
      </c>
      <c r="E19" s="40" t="s">
        <v>61</v>
      </c>
      <c r="F19" s="41">
        <v>13550</v>
      </c>
      <c r="G19" s="42">
        <v>1.52</v>
      </c>
      <c r="H19" s="43" t="s">
        <v>9</v>
      </c>
      <c r="I19" s="41">
        <v>1.83</v>
      </c>
      <c r="J19" s="69">
        <f t="shared" si="0"/>
        <v>24796.5</v>
      </c>
    </row>
    <row r="20" spans="1:10">
      <c r="A20" s="28" t="s">
        <v>62</v>
      </c>
      <c r="B20" s="29" t="s">
        <v>29</v>
      </c>
      <c r="C20" s="30"/>
      <c r="D20" s="31" t="s">
        <v>63</v>
      </c>
      <c r="E20" s="32" t="s">
        <v>31</v>
      </c>
      <c r="F20" s="33" t="s">
        <v>32</v>
      </c>
      <c r="G20" s="34"/>
      <c r="H20" s="35" t="s">
        <v>9</v>
      </c>
      <c r="I20" s="33" t="s">
        <v>32</v>
      </c>
      <c r="J20" s="68">
        <f>J21+J22</f>
        <v>76780.87</v>
      </c>
    </row>
    <row r="21" ht="38.25" spans="1:10">
      <c r="A21" s="36" t="s">
        <v>64</v>
      </c>
      <c r="B21" s="37" t="s">
        <v>29</v>
      </c>
      <c r="C21" s="38" t="s">
        <v>65</v>
      </c>
      <c r="D21" s="39" t="s">
        <v>66</v>
      </c>
      <c r="E21" s="40" t="s">
        <v>36</v>
      </c>
      <c r="F21" s="41">
        <v>655.2</v>
      </c>
      <c r="G21" s="42">
        <v>90.25</v>
      </c>
      <c r="H21" s="43" t="s">
        <v>9</v>
      </c>
      <c r="I21" s="41">
        <v>108.61</v>
      </c>
      <c r="J21" s="69">
        <f>ROUND((F21*I21),2)</f>
        <v>71161.27</v>
      </c>
    </row>
    <row r="22" ht="25.5" spans="1:10">
      <c r="A22" s="36" t="s">
        <v>67</v>
      </c>
      <c r="B22" s="37" t="s">
        <v>58</v>
      </c>
      <c r="C22" s="38" t="s">
        <v>68</v>
      </c>
      <c r="D22" s="39" t="s">
        <v>69</v>
      </c>
      <c r="E22" s="40" t="s">
        <v>70</v>
      </c>
      <c r="F22" s="41">
        <v>840</v>
      </c>
      <c r="G22" s="42">
        <v>5.56</v>
      </c>
      <c r="H22" s="43" t="s">
        <v>9</v>
      </c>
      <c r="I22" s="41">
        <v>6.69</v>
      </c>
      <c r="J22" s="69">
        <f>ROUND((F22*I22),2)</f>
        <v>5619.6</v>
      </c>
    </row>
    <row r="23" spans="1:10">
      <c r="A23" s="28" t="s">
        <v>71</v>
      </c>
      <c r="B23" s="29" t="s">
        <v>29</v>
      </c>
      <c r="C23" s="30"/>
      <c r="D23" s="31" t="s">
        <v>72</v>
      </c>
      <c r="E23" s="32" t="s">
        <v>31</v>
      </c>
      <c r="F23" s="33" t="s">
        <v>32</v>
      </c>
      <c r="G23" s="34"/>
      <c r="H23" s="35" t="s">
        <v>9</v>
      </c>
      <c r="I23" s="33" t="s">
        <v>32</v>
      </c>
      <c r="J23" s="68">
        <f>J24+J25</f>
        <v>11595.91</v>
      </c>
    </row>
    <row r="24" ht="63.75" spans="1:10">
      <c r="A24" s="36" t="s">
        <v>73</v>
      </c>
      <c r="B24" s="37" t="s">
        <v>29</v>
      </c>
      <c r="C24" s="38" t="s">
        <v>74</v>
      </c>
      <c r="D24" s="39" t="s">
        <v>75</v>
      </c>
      <c r="E24" s="40" t="s">
        <v>76</v>
      </c>
      <c r="F24" s="41">
        <v>560</v>
      </c>
      <c r="G24" s="42">
        <v>8.08</v>
      </c>
      <c r="H24" s="43" t="s">
        <v>9</v>
      </c>
      <c r="I24" s="41">
        <v>9.72</v>
      </c>
      <c r="J24" s="69">
        <f>ROUND((F24*I24),2)</f>
        <v>5443.2</v>
      </c>
    </row>
    <row r="25" spans="1:10">
      <c r="A25" s="36" t="s">
        <v>77</v>
      </c>
      <c r="B25" s="37" t="s">
        <v>78</v>
      </c>
      <c r="C25" s="38" t="s">
        <v>79</v>
      </c>
      <c r="D25" s="39" t="s">
        <v>80</v>
      </c>
      <c r="E25" s="40" t="s">
        <v>36</v>
      </c>
      <c r="F25" s="41">
        <v>2357.36</v>
      </c>
      <c r="G25" s="42">
        <v>2.17</v>
      </c>
      <c r="H25" s="43" t="s">
        <v>9</v>
      </c>
      <c r="I25" s="41">
        <v>2.61</v>
      </c>
      <c r="J25" s="69">
        <f>ROUND((F25*I25),2)</f>
        <v>6152.71</v>
      </c>
    </row>
    <row r="26" ht="5.25" customHeight="1" spans="1:10">
      <c r="A26" s="44"/>
      <c r="B26" s="45"/>
      <c r="C26" s="45"/>
      <c r="D26" s="45"/>
      <c r="E26" s="45"/>
      <c r="F26" s="45"/>
      <c r="G26" s="45"/>
      <c r="H26" s="45"/>
      <c r="I26" s="45"/>
      <c r="J26" s="70"/>
    </row>
    <row r="28" spans="1:10">
      <c r="A28" s="46" t="s">
        <v>81</v>
      </c>
      <c r="C28" s="47" t="s">
        <v>82</v>
      </c>
      <c r="D28" s="47"/>
      <c r="E28" s="47"/>
      <c r="F28" s="47"/>
      <c r="G28" s="47"/>
      <c r="H28" s="47"/>
      <c r="I28" s="47"/>
      <c r="J28" s="47"/>
    </row>
    <row r="30" spans="1:10">
      <c r="A30" s="48" t="s">
        <v>83</v>
      </c>
      <c r="J30" s="71"/>
    </row>
    <row r="31" spans="1:10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0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>
      <c r="A34" s="50"/>
      <c r="B34" s="50"/>
      <c r="C34" s="50"/>
      <c r="D34" s="50"/>
      <c r="E34" s="50"/>
      <c r="F34" s="50"/>
      <c r="G34" s="50"/>
      <c r="H34" s="50"/>
      <c r="I34" s="50"/>
      <c r="J34" s="50"/>
    </row>
    <row r="35" spans="1:10">
      <c r="A35" s="51" t="s">
        <v>84</v>
      </c>
      <c r="B35" s="51"/>
      <c r="C35" s="51"/>
      <c r="D35" s="51"/>
      <c r="E35" s="51"/>
      <c r="F35" s="51"/>
      <c r="G35" s="51"/>
      <c r="H35" s="51"/>
      <c r="I35" s="51"/>
      <c r="J35" s="51"/>
    </row>
    <row r="36" spans="1:10">
      <c r="A36" s="52" t="s">
        <v>85</v>
      </c>
      <c r="B36" s="52"/>
      <c r="C36" s="52"/>
      <c r="D36" s="52"/>
      <c r="E36" s="52"/>
      <c r="F36" s="52"/>
      <c r="G36" s="52"/>
      <c r="H36" s="52"/>
      <c r="I36" s="52"/>
      <c r="J36" s="52"/>
    </row>
    <row r="38" spans="1:9">
      <c r="A38" s="53" t="s">
        <v>14</v>
      </c>
      <c r="B38" s="53"/>
      <c r="C38" s="53"/>
      <c r="E38" s="54"/>
      <c r="F38" s="54"/>
      <c r="G38" s="54"/>
      <c r="H38" s="54"/>
      <c r="I38" s="72"/>
    </row>
    <row r="39" spans="1:8">
      <c r="A39" s="55" t="s">
        <v>86</v>
      </c>
      <c r="E39" s="56" t="s">
        <v>87</v>
      </c>
      <c r="F39" s="56"/>
      <c r="G39" s="56"/>
      <c r="H39" s="56"/>
    </row>
    <row r="40" spans="5:8">
      <c r="E40" s="57" t="s">
        <v>88</v>
      </c>
      <c r="F40" s="58" t="s">
        <v>89</v>
      </c>
      <c r="H40" s="59"/>
    </row>
    <row r="41" spans="1:8">
      <c r="A41" s="60">
        <v>44643</v>
      </c>
      <c r="B41" s="60"/>
      <c r="C41" s="60"/>
      <c r="E41" s="57" t="s">
        <v>90</v>
      </c>
      <c r="F41" s="58" t="s">
        <v>91</v>
      </c>
      <c r="G41" s="59"/>
      <c r="H41" s="59"/>
    </row>
    <row r="42" spans="1:8">
      <c r="A42" s="61" t="s">
        <v>92</v>
      </c>
      <c r="B42" s="62"/>
      <c r="C42" s="62"/>
      <c r="E42" s="57" t="s">
        <v>93</v>
      </c>
      <c r="F42" s="63">
        <v>1720221886765</v>
      </c>
      <c r="G42" s="59"/>
      <c r="H42" s="59"/>
    </row>
  </sheetData>
  <mergeCells count="15">
    <mergeCell ref="A2:B2"/>
    <mergeCell ref="E2:J2"/>
    <mergeCell ref="A3:B3"/>
    <mergeCell ref="E3:J3"/>
    <mergeCell ref="A5:B5"/>
    <mergeCell ref="E5:G5"/>
    <mergeCell ref="A6:B6"/>
    <mergeCell ref="E6:G6"/>
    <mergeCell ref="A9:D9"/>
    <mergeCell ref="C28:J28"/>
    <mergeCell ref="A35:J35"/>
    <mergeCell ref="A36:J36"/>
    <mergeCell ref="A38:C38"/>
    <mergeCell ref="A41:C41"/>
    <mergeCell ref="A31:J33"/>
  </mergeCells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2023-06-28T14:23:06Z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9643499FE33C4ECDBE20C8B9A013B2D1</vt:lpwstr>
  </property>
  <property fmtid="{D5CDD505-2E9C-101B-9397-08002B2CF9AE}" pid="3" name="KSOProductBuildVer">
    <vt:lpwstr>1046-11.2.0.11537</vt:lpwstr>
  </property>
</Properties>
</file>