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Z:\D.O.S.U_Projetos\Projeto_Pontes\Ponte\DOCUMENTOS SEGUNDA LICITAÇÃO revisão outubro\"/>
    </mc:Choice>
  </mc:AlternateContent>
  <xr:revisionPtr revIDLastSave="0" documentId="13_ncr:1_{CC8FA551-1804-47EA-B524-774B879DC59D}" xr6:coauthVersionLast="46" xr6:coauthVersionMax="46" xr10:uidLastSave="{00000000-0000-0000-0000-000000000000}"/>
  <bookViews>
    <workbookView xWindow="-120" yWindow="-120" windowWidth="29040" windowHeight="15855" xr2:uid="{00000000-000D-0000-FFFF-FFFF00000000}"/>
  </bookViews>
  <sheets>
    <sheet name="ORÇAMENTO" sheetId="2" r:id="rId1"/>
    <sheet name="CRONOGRAMA" sheetId="4" r:id="rId2"/>
  </sheets>
  <externalReferences>
    <externalReference r:id="rId3"/>
  </externalReferences>
  <definedNames>
    <definedName name="ACOMPANHAMENTO" hidden="1">IF(VALUE([1]MENU!$O$4)=2,"BM","PLE")</definedName>
    <definedName name="_xlnm.Print_Area" localSheetId="1">CRONOGRAMA!$A$1:$K$34</definedName>
    <definedName name="_xlnm.Print_Area" localSheetId="0">ORÇAMENTO!$A$1:$X$44</definedName>
    <definedName name="TIPOORCAMENTO" hidden="1">IF(VALUE([1]MENU!$O$3)=2,"Licitado","Proposto")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I19" i="4" s="1"/>
  <c r="E14" i="4"/>
  <c r="E12" i="4"/>
  <c r="G19" i="4" l="1"/>
  <c r="G24" i="4" s="1"/>
  <c r="H19" i="4"/>
  <c r="H24" i="4" s="1"/>
  <c r="I24" i="4" s="1"/>
  <c r="I23" i="4"/>
  <c r="J19" i="4"/>
  <c r="J23" i="4" s="1"/>
  <c r="B19" i="4"/>
  <c r="G23" i="4" l="1"/>
  <c r="G28" i="4" s="1"/>
  <c r="H28" i="4" s="1"/>
  <c r="I28" i="4" s="1"/>
  <c r="J28" i="4" s="1"/>
  <c r="O28" i="4" s="1"/>
  <c r="H23" i="4"/>
  <c r="J24" i="4"/>
  <c r="O23" i="4" l="1"/>
  <c r="W26" i="2" l="1"/>
  <c r="X26" i="2" s="1"/>
  <c r="W25" i="2"/>
  <c r="X25" i="2" s="1"/>
  <c r="W24" i="2"/>
  <c r="X24" i="2" s="1"/>
  <c r="W23" i="2"/>
  <c r="X23" i="2" s="1"/>
  <c r="W22" i="2"/>
  <c r="X22" i="2" s="1"/>
  <c r="W20" i="2"/>
  <c r="X20" i="2" s="1"/>
  <c r="W19" i="2"/>
  <c r="X19" i="2" s="1"/>
  <c r="W18" i="2"/>
  <c r="X18" i="2" s="1"/>
  <c r="X21" i="2" l="1"/>
  <c r="X17" i="2"/>
  <c r="X16" i="2" l="1"/>
  <c r="X15" i="2" s="1"/>
</calcChain>
</file>

<file path=xl/sharedStrings.xml><?xml version="1.0" encoding="utf-8"?>
<sst xmlns="http://schemas.openxmlformats.org/spreadsheetml/2006/main" count="328" uniqueCount="154">
  <si>
    <t>PO - PLANILHA ORÇAMENTÁRIA</t>
  </si>
  <si>
    <t>LOTE</t>
  </si>
  <si>
    <t>Meta</t>
  </si>
  <si>
    <t>Nível 2</t>
  </si>
  <si>
    <t>Nível 3</t>
  </si>
  <si>
    <t>Nível 4</t>
  </si>
  <si>
    <t>Serviço</t>
  </si>
  <si>
    <t>Orçamento Base para Licitação - OGU</t>
  </si>
  <si>
    <t>Nmax</t>
  </si>
  <si>
    <t>BDI 1</t>
  </si>
  <si>
    <t>BDI 2</t>
  </si>
  <si>
    <t>BDI 3</t>
  </si>
  <si>
    <t>Bom Sucesso do Sul / PR</t>
  </si>
  <si>
    <t>PASSARELAS LATERAIS DA PONTE RIO VITORINO</t>
  </si>
  <si>
    <t>Arredondamento</t>
  </si>
  <si>
    <t>LOCALIDADE SINAPI</t>
  </si>
  <si>
    <t>DATA BASE</t>
  </si>
  <si>
    <t>DESCRIÇÃO DO LOTE</t>
  </si>
  <si>
    <t>MUNICÍPIO / UF</t>
  </si>
  <si>
    <t>Quantidade</t>
  </si>
  <si>
    <t>QUANTIDADES: ACOMP. POR BM</t>
  </si>
  <si>
    <t>PREÇO UNITÁRIO LICITADO</t>
  </si>
  <si>
    <t>'[Referência 04-2023.xls]Banco'!$a5:$a$65536</t>
  </si>
  <si>
    <t>FILTRO</t>
  </si>
  <si>
    <t>CURITIBA</t>
  </si>
  <si>
    <t>RECURSO</t>
  </si>
  <si>
    <t>SGL RECURSO</t>
  </si>
  <si>
    <t>Custo Unitáro</t>
  </si>
  <si>
    <t>'[Referência 04-2023.xls]Banco'!$d$3</t>
  </si>
  <si>
    <t>BDI</t>
  </si>
  <si>
    <t>ERRO GERAL</t>
  </si>
  <si>
    <t>Preço Unitário</t>
  </si>
  <si>
    <t>OK</t>
  </si>
  <si>
    <t>Preço Total</t>
  </si>
  <si>
    <t>Valores não Arredondados</t>
  </si>
  <si>
    <t>↓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</si>
  <si>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</si>
  <si>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</si>
  <si>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</si>
  <si>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</si>
  <si>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</si>
  <si>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</si>
  <si>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</si>
  <si>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</si>
  <si>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</si>
  <si>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</si>
  <si>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</si>
  <si>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Nível</t>
  </si>
  <si>
    <t>Nível Corrigido</t>
  </si>
  <si>
    <t>Item</t>
  </si>
  <si>
    <t>Fonte</t>
  </si>
  <si>
    <t>Código</t>
  </si>
  <si>
    <t>Descrição</t>
  </si>
  <si>
    <t>Unidade</t>
  </si>
  <si>
    <t>Custo Unitário (sem BDI) (R$)</t>
  </si>
  <si>
    <t>BDI
(%)</t>
  </si>
  <si>
    <t>Preço Unitário (com BDI) (R$)</t>
  </si>
  <si>
    <t>Preço Total
(R$)</t>
  </si>
  <si>
    <t>Contrapartida (R$)</t>
  </si>
  <si>
    <t>Outros (R$)</t>
  </si>
  <si>
    <t>Erro de Dados</t>
  </si>
  <si>
    <t>Lista Crono</t>
  </si>
  <si>
    <t>Concatenação Fonte-Código</t>
  </si>
  <si>
    <t>BancoDesloc</t>
  </si>
  <si>
    <t>Custo Unitário Referência (R$)</t>
  </si>
  <si>
    <t>Valor BDI</t>
  </si>
  <si>
    <t>Preço Total
Licit. (R$)</t>
  </si>
  <si>
    <t>Preço Unitário Edital (R$)</t>
  </si>
  <si>
    <t>S</t>
  </si>
  <si>
    <t/>
  </si>
  <si>
    <t>-</t>
  </si>
  <si>
    <t>SINAPI</t>
  </si>
  <si>
    <t>(Sem Código)</t>
  </si>
  <si>
    <t>RA</t>
  </si>
  <si>
    <t>L</t>
  </si>
  <si>
    <t>F</t>
  </si>
  <si>
    <t>2.</t>
  </si>
  <si>
    <t>EXECUÇÃO</t>
  </si>
  <si>
    <t>2.1.</t>
  </si>
  <si>
    <t>SERVIÇOS PRELIMINARES</t>
  </si>
  <si>
    <t>2.1.1.</t>
  </si>
  <si>
    <t>2.1.2.</t>
  </si>
  <si>
    <t>M2</t>
  </si>
  <si>
    <t>2.1.3.</t>
  </si>
  <si>
    <t>97627</t>
  </si>
  <si>
    <t>DEMOLIÇÃO DE PILARES E VIGAS EM CONCRETO ARMADO, DE FORMA MECANIZADA COM MARTELETE, SEM REAPROVEITAMENTO. AF_12/2017</t>
  </si>
  <si>
    <t>M3</t>
  </si>
  <si>
    <t>SINAPI 97627</t>
  </si>
  <si>
    <t>90280</t>
  </si>
  <si>
    <t>GRAUTE FGK=25 MPA; TRAÇO 1:0,02:1,3:1,6 (EM MASSA SECA DE CIMENTO/ CAL/ AREIA GROSSA/ BRITA 0) - PREPARO MECÂNICO COM BETONEIRA 400 L. AF_09/2021</t>
  </si>
  <si>
    <t>SINAPI 90280</t>
  </si>
  <si>
    <t>92270</t>
  </si>
  <si>
    <t>FABRICAÇÃO DE FÔRMA PARA VIGAS, COM MADEIRA SERRADA, E = 25 MM. AF_09/2020</t>
  </si>
  <si>
    <t>SINAPI 92270</t>
  </si>
  <si>
    <t>2.2.</t>
  </si>
  <si>
    <t>FABRICAÇÃO E MONTAGEM DA ESTRUTURA METÁLICA</t>
  </si>
  <si>
    <t>2.2.1.</t>
  </si>
  <si>
    <t>SINAPI-I 428</t>
  </si>
  <si>
    <t>2.2.2.</t>
  </si>
  <si>
    <t>KG</t>
  </si>
  <si>
    <t>SINAPI 100764</t>
  </si>
  <si>
    <t>2.2.3.</t>
  </si>
  <si>
    <t xml:space="preserve">KG    </t>
  </si>
  <si>
    <t>SINAPI-I 1337</t>
  </si>
  <si>
    <t>2.2.4.</t>
  </si>
  <si>
    <t>100727</t>
  </si>
  <si>
    <t>PINTURA COM TINTA EPOXÍDICA DE FUNDO PULVERIZADA SOBRE PERFIL METÁLICO EXECUTADO EM FÁBRICA (POR DEMÃO). AF_01/2020_PE</t>
  </si>
  <si>
    <t>SINAPI 100727</t>
  </si>
  <si>
    <t>2.2.5.</t>
  </si>
  <si>
    <t>100751</t>
  </si>
  <si>
    <t>PINTURA COM TINTA EPOXÍDICA DE ACABAMENTO PULVERIZADA SOBRE PERFIL METÁLICO EXECUTADO EM FÁBRICA (02 DEMÃOS). AF_01/2020_PE</t>
  </si>
  <si>
    <t>SINAPI 100751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</si>
  <si>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</si>
  <si>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</si>
  <si>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</si>
  <si>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</si>
  <si>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</si>
  <si>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</si>
  <si>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</si>
  <si>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</si>
  <si>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Diogo Rossetto</t>
  </si>
  <si>
    <t>CREA/CAU:</t>
  </si>
  <si>
    <t>CREA-PR - 109070/D</t>
  </si>
  <si>
    <t>Data</t>
  </si>
  <si>
    <t>ART/RRT:</t>
  </si>
  <si>
    <t>CNPJ:</t>
  </si>
  <si>
    <t>PREFEITURA MUNICIPAL DE BOM SUCESSO DO SUL</t>
  </si>
  <si>
    <t>80.874.100/0001-86</t>
  </si>
  <si>
    <t>Valor (R$)</t>
  </si>
  <si>
    <t>Parcelas:</t>
  </si>
  <si>
    <t>% Período:</t>
  </si>
  <si>
    <t>Período:</t>
  </si>
  <si>
    <t>Acumulado:</t>
  </si>
  <si>
    <t>%:</t>
  </si>
  <si>
    <t>Investimento:</t>
  </si>
  <si>
    <t>CRONOGRAMA FÍSICO FINANCEIRO</t>
  </si>
  <si>
    <t>PREFEITURA MUNICIPIO DE BOM SUCESSO DO SUL</t>
  </si>
  <si>
    <t xml:space="preserve">CNPJ: </t>
  </si>
  <si>
    <t>30 dias</t>
  </si>
  <si>
    <t>60 dias</t>
  </si>
  <si>
    <t xml:space="preserve">90 dias </t>
  </si>
  <si>
    <t>120 dias</t>
  </si>
  <si>
    <t>100763</t>
  </si>
  <si>
    <t>VIGA METÁLICA EM PERFIL LAMINADO OU SOLDADO EM AÇO ESTRUTURAL, COM CONEXÕES PARAFUSADAS, INCLUSOS MÃO DE OBRA, TRANSPORTE E IÇAMENTO UTILIZANDO GUINDASTE - FORNECIMENTO E INSTALAÇÃO. AF_01/2020_PSA</t>
  </si>
  <si>
    <t>Composição</t>
  </si>
  <si>
    <t>COMP01</t>
  </si>
  <si>
    <t>FIXAÇÃO DE ESTRUTURA METÁLICA COM PARAFUSOS DE ACO TIPO CHUMBADOR PARABOLT, DIAMETRO 3/8", COMPRIMENTO 75 MM COM UTILIZAÇÃO DE SCANNER PARA DETECÇÃO DE ARMADURA</t>
  </si>
  <si>
    <t>UN</t>
  </si>
  <si>
    <t>COMP02</t>
  </si>
  <si>
    <t>FIXAÇÃO DE CHAPA DE ACO EXPANDIDA PARA PISOS, E = 1/4 " (6,30 MM)  8,42 KG/M2 - COM PARAFUSOS, PORCA E ARRUELA DE PRESSÃO - SOLDA DO PARAFUSO NA CHAPA COM MIG</t>
  </si>
  <si>
    <t>08-23 (DES.)</t>
  </si>
  <si>
    <t>GUARDA-CORPOS EM ESTRUTURA METÁLICA DA PONTE RIO VITORINO</t>
  </si>
  <si>
    <t xml:space="preserve">Total: </t>
  </si>
  <si>
    <t>*valor deve ser igual a zero para acerto dos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</si>
</sst>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  <numFmt numFmtId="168" formatCode="_-* #,##0.00_-;\-* #,##0.00_-;_-* \-??_-;_-@_-"/>
    <numFmt numFmtId="169" formatCode="_(\ #,##0.00_);_(&quot; (&quot;#,##0.00\);_(&quot; -&quot;??_);_(@_)"/>
    <numFmt numFmtId="170" formatCode="mm/yy"/>
    <numFmt numFmtId="171" formatCode="0\.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color indexed="10"/>
      <name val="Calibri"/>
      <family val="2"/>
    </font>
    <font>
      <b/>
      <sz val="7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44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lightUp"/>
    </fill>
    <fill>
      <patternFill patternType="lightUp">
        <bgColor indexed="42"/>
      </patternFill>
    </fill>
    <fill>
      <patternFill patternType="solid">
        <fgColor indexed="22"/>
        <bgColor indexed="4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thin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hair">
        <color indexed="8"/>
      </right>
      <top style="hair">
        <color indexed="5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23" fillId="0" borderId="0"/>
    <xf numFmtId="168" fontId="7" fillId="0" borderId="0" applyFill="0" applyBorder="0" applyAlignment="0" applyProtection="0"/>
    <xf numFmtId="9" fontId="7" fillId="0" borderId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10" fontId="0" fillId="0" borderId="0" xfId="0" applyNumberFormat="1"/>
    <xf numFmtId="0" fontId="4" fillId="0" borderId="1" xfId="3" applyFont="1" applyBorder="1" applyAlignment="1">
      <alignment vertical="top"/>
    </xf>
    <xf numFmtId="0" fontId="4" fillId="0" borderId="0" xfId="3" applyFont="1" applyAlignment="1">
      <alignment horizontal="left" vertical="top"/>
    </xf>
    <xf numFmtId="0" fontId="0" fillId="0" borderId="3" xfId="4" applyFont="1" applyBorder="1" applyAlignment="1">
      <alignment vertical="top" wrapText="1"/>
    </xf>
    <xf numFmtId="0" fontId="0" fillId="0" borderId="0" xfId="4" applyFont="1" applyAlignment="1">
      <alignment horizontal="left" vertical="top" wrapText="1"/>
    </xf>
    <xf numFmtId="0" fontId="0" fillId="0" borderId="5" xfId="4" applyFont="1" applyBorder="1" applyAlignment="1">
      <alignment horizontal="left" vertical="top" wrapText="1"/>
    </xf>
    <xf numFmtId="0" fontId="0" fillId="0" borderId="5" xfId="4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Protection="1">
      <protection locked="0"/>
    </xf>
    <xf numFmtId="0" fontId="4" fillId="0" borderId="0" xfId="3" applyFont="1" applyAlignment="1">
      <alignment horizontal="center" vertical="top"/>
    </xf>
    <xf numFmtId="0" fontId="4" fillId="0" borderId="1" xfId="3" applyFont="1" applyBorder="1" applyAlignment="1">
      <alignment horizontal="center" vertical="top"/>
    </xf>
    <xf numFmtId="164" fontId="0" fillId="0" borderId="2" xfId="4" applyNumberFormat="1" applyFont="1" applyBorder="1" applyAlignment="1">
      <alignment vertical="top" shrinkToFit="1"/>
    </xf>
    <xf numFmtId="0" fontId="0" fillId="0" borderId="8" xfId="4" applyFont="1" applyBorder="1" applyAlignment="1">
      <alignment horizontal="center" vertical="top" wrapText="1"/>
    </xf>
    <xf numFmtId="0" fontId="0" fillId="0" borderId="2" xfId="4" applyFont="1" applyBorder="1" applyAlignment="1">
      <alignment horizontal="center" vertical="top" wrapText="1"/>
    </xf>
    <xf numFmtId="10" fontId="0" fillId="0" borderId="0" xfId="0" applyNumberFormat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/>
    <xf numFmtId="0" fontId="8" fillId="0" borderId="2" xfId="0" applyFont="1" applyBorder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3" borderId="1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 shrinkToFit="1"/>
    </xf>
    <xf numFmtId="49" fontId="0" fillId="3" borderId="17" xfId="0" applyNumberFormat="1" applyFill="1" applyBorder="1" applyAlignment="1" applyProtection="1">
      <alignment horizontal="center" vertical="center" wrapText="1"/>
      <protection locked="0"/>
    </xf>
    <xf numFmtId="49" fontId="0" fillId="4" borderId="17" xfId="0" applyNumberForma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165" fontId="0" fillId="0" borderId="17" xfId="1" applyNumberFormat="1" applyFont="1" applyFill="1" applyBorder="1" applyAlignment="1" applyProtection="1">
      <alignment vertical="center" shrinkToFit="1"/>
    </xf>
    <xf numFmtId="43" fontId="0" fillId="4" borderId="17" xfId="1" applyFont="1" applyFill="1" applyBorder="1" applyAlignment="1" applyProtection="1">
      <alignment vertical="center" wrapText="1"/>
      <protection locked="0"/>
    </xf>
    <xf numFmtId="10" fontId="0" fillId="3" borderId="17" xfId="2" applyNumberFormat="1" applyFont="1" applyFill="1" applyBorder="1" applyAlignment="1" applyProtection="1">
      <alignment horizontal="center" vertical="center" wrapText="1"/>
      <protection locked="0"/>
    </xf>
    <xf numFmtId="165" fontId="0" fillId="0" borderId="18" xfId="1" applyNumberFormat="1" applyFont="1" applyFill="1" applyBorder="1" applyAlignment="1" applyProtection="1">
      <alignment horizontal="center" vertical="center" shrinkToFit="1"/>
    </xf>
    <xf numFmtId="10" fontId="9" fillId="3" borderId="19" xfId="2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8" fillId="0" borderId="0" xfId="0" applyFont="1"/>
    <xf numFmtId="0" fontId="0" fillId="0" borderId="0" xfId="0" applyAlignment="1">
      <alignment horizontal="left"/>
    </xf>
    <xf numFmtId="165" fontId="0" fillId="0" borderId="16" xfId="1" applyNumberFormat="1" applyFont="1" applyFill="1" applyBorder="1" applyAlignment="1" applyProtection="1">
      <alignment vertical="center" shrinkToFit="1"/>
    </xf>
    <xf numFmtId="10" fontId="0" fillId="0" borderId="18" xfId="1" applyNumberFormat="1" applyFont="1" applyFill="1" applyBorder="1" applyAlignment="1" applyProtection="1">
      <alignment vertical="center" shrinkToFit="1"/>
    </xf>
    <xf numFmtId="43" fontId="0" fillId="4" borderId="19" xfId="1" applyFont="1" applyFill="1" applyBorder="1" applyAlignment="1" applyProtection="1">
      <alignment vertical="center" wrapText="1"/>
      <protection locked="0"/>
    </xf>
    <xf numFmtId="43" fontId="0" fillId="4" borderId="16" xfId="1" applyFont="1" applyFill="1" applyBorder="1" applyAlignment="1" applyProtection="1">
      <alignment vertical="center" wrapText="1"/>
      <protection locked="0"/>
    </xf>
    <xf numFmtId="165" fontId="0" fillId="0" borderId="17" xfId="1" applyNumberFormat="1" applyFont="1" applyFill="1" applyBorder="1" applyAlignment="1" applyProtection="1">
      <alignment horizontal="center" vertical="center" shrinkToFit="1"/>
    </xf>
    <xf numFmtId="165" fontId="0" fillId="0" borderId="18" xfId="1" applyNumberFormat="1" applyFont="1" applyFill="1" applyBorder="1" applyAlignment="1" applyProtection="1">
      <alignment vertical="center" shrinkToFit="1"/>
    </xf>
    <xf numFmtId="0" fontId="4" fillId="5" borderId="4" xfId="0" applyFont="1" applyFill="1" applyBorder="1" applyAlignment="1">
      <alignment horizontal="center" vertical="center"/>
    </xf>
    <xf numFmtId="49" fontId="4" fillId="5" borderId="23" xfId="0" applyNumberFormat="1" applyFont="1" applyFill="1" applyBorder="1" applyAlignment="1">
      <alignment horizontal="center" vertical="center"/>
    </xf>
    <xf numFmtId="165" fontId="4" fillId="5" borderId="23" xfId="1" applyNumberFormat="1" applyFont="1" applyFill="1" applyBorder="1" applyAlignment="1" applyProtection="1">
      <alignment horizontal="center" vertical="center"/>
    </xf>
    <xf numFmtId="10" fontId="4" fillId="5" borderId="23" xfId="2" applyNumberFormat="1" applyFont="1" applyFill="1" applyBorder="1" applyAlignment="1" applyProtection="1">
      <alignment horizontal="center" vertical="center"/>
    </xf>
    <xf numFmtId="165" fontId="4" fillId="5" borderId="24" xfId="1" applyNumberFormat="1" applyFont="1" applyFill="1" applyBorder="1" applyAlignment="1" applyProtection="1">
      <alignment horizontal="center" vertical="center" shrinkToFit="1"/>
    </xf>
    <xf numFmtId="165" fontId="16" fillId="5" borderId="4" xfId="1" applyNumberFormat="1" applyFont="1" applyFill="1" applyBorder="1" applyAlignment="1" applyProtection="1">
      <alignment horizontal="center" vertical="center" shrinkToFit="1"/>
    </xf>
    <xf numFmtId="165" fontId="16" fillId="5" borderId="24" xfId="1" applyNumberFormat="1" applyFont="1" applyFill="1" applyBorder="1" applyAlignment="1" applyProtection="1">
      <alignment horizontal="center" vertical="center" shrinkToFit="1"/>
    </xf>
    <xf numFmtId="165" fontId="4" fillId="5" borderId="25" xfId="1" applyNumberFormat="1" applyFont="1" applyFill="1" applyBorder="1" applyAlignment="1" applyProtection="1">
      <alignment horizontal="center" vertical="center"/>
    </xf>
    <xf numFmtId="10" fontId="4" fillId="5" borderId="26" xfId="1" applyNumberFormat="1" applyFont="1" applyFill="1" applyBorder="1" applyAlignment="1" applyProtection="1">
      <alignment horizontal="center" vertical="center"/>
    </xf>
    <xf numFmtId="10" fontId="4" fillId="5" borderId="2" xfId="1" applyNumberFormat="1" applyFont="1" applyFill="1" applyBorder="1" applyAlignment="1" applyProtection="1">
      <alignment horizontal="center" vertical="center"/>
    </xf>
    <xf numFmtId="10" fontId="4" fillId="5" borderId="25" xfId="1" applyNumberFormat="1" applyFont="1" applyFill="1" applyBorder="1" applyAlignment="1" applyProtection="1">
      <alignment horizontal="center" vertical="center"/>
    </xf>
    <xf numFmtId="165" fontId="4" fillId="5" borderId="27" xfId="1" applyNumberFormat="1" applyFont="1" applyFill="1" applyBorder="1" applyAlignment="1" applyProtection="1">
      <alignment horizontal="center" vertical="center" shrinkToFit="1"/>
    </xf>
    <xf numFmtId="165" fontId="4" fillId="5" borderId="26" xfId="1" applyNumberFormat="1" applyFont="1" applyFill="1" applyBorder="1" applyAlignment="1" applyProtection="1">
      <alignment horizontal="center" vertical="center"/>
    </xf>
    <xf numFmtId="0" fontId="0" fillId="6" borderId="22" xfId="0" applyFill="1" applyBorder="1"/>
    <xf numFmtId="0" fontId="0" fillId="6" borderId="24" xfId="0" applyFill="1" applyBorder="1"/>
    <xf numFmtId="0" fontId="0" fillId="6" borderId="23" xfId="0" applyFill="1" applyBorder="1"/>
    <xf numFmtId="0" fontId="0" fillId="7" borderId="22" xfId="0" applyFill="1" applyBorder="1"/>
    <xf numFmtId="0" fontId="0" fillId="7" borderId="24" xfId="0" applyFill="1" applyBorder="1"/>
    <xf numFmtId="0" fontId="0" fillId="8" borderId="4" xfId="0" applyFill="1" applyBorder="1"/>
    <xf numFmtId="0" fontId="0" fillId="7" borderId="23" xfId="0" applyFill="1" applyBorder="1"/>
    <xf numFmtId="0" fontId="17" fillId="0" borderId="0" xfId="0" applyFont="1"/>
    <xf numFmtId="0" fontId="17" fillId="0" borderId="6" xfId="0" applyFont="1" applyBorder="1" applyAlignment="1">
      <alignment horizontal="left" vertical="center"/>
    </xf>
    <xf numFmtId="0" fontId="0" fillId="0" borderId="10" xfId="0" applyBorder="1"/>
    <xf numFmtId="0" fontId="17" fillId="0" borderId="0" xfId="0" applyFont="1" applyAlignment="1">
      <alignment horizontal="left" wrapText="1"/>
    </xf>
    <xf numFmtId="0" fontId="17" fillId="0" borderId="0" xfId="0" applyFont="1" applyAlignment="1" applyProtection="1">
      <alignment horizontal="left" wrapText="1"/>
      <protection locked="0"/>
    </xf>
    <xf numFmtId="0" fontId="18" fillId="0" borderId="0" xfId="0" applyFont="1" applyAlignment="1">
      <alignment horizontal="left" wrapText="1"/>
    </xf>
    <xf numFmtId="0" fontId="18" fillId="0" borderId="28" xfId="4" applyFont="1" applyBorder="1" applyAlignment="1">
      <alignment vertical="center"/>
    </xf>
    <xf numFmtId="0" fontId="0" fillId="0" borderId="28" xfId="0" applyBorder="1"/>
    <xf numFmtId="0" fontId="4" fillId="0" borderId="0" xfId="0" applyFont="1"/>
    <xf numFmtId="0" fontId="0" fillId="0" borderId="0" xfId="4" applyFont="1" applyAlignment="1">
      <alignment vertical="center"/>
    </xf>
    <xf numFmtId="0" fontId="0" fillId="0" borderId="0" xfId="4" applyFont="1" applyAlignment="1">
      <alignment vertical="top"/>
    </xf>
    <xf numFmtId="166" fontId="0" fillId="0" borderId="0" xfId="4" applyNumberFormat="1" applyFont="1"/>
    <xf numFmtId="0" fontId="4" fillId="0" borderId="5" xfId="0" applyFont="1" applyBorder="1"/>
    <xf numFmtId="0" fontId="0" fillId="0" borderId="5" xfId="0" applyBorder="1"/>
    <xf numFmtId="49" fontId="0" fillId="0" borderId="17" xfId="0" applyNumberFormat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24" fillId="0" borderId="5" xfId="5" applyFont="1" applyBorder="1" applyAlignment="1">
      <alignment horizontal="left" vertical="center" wrapText="1"/>
    </xf>
    <xf numFmtId="0" fontId="24" fillId="0" borderId="8" xfId="5" applyFont="1" applyBorder="1" applyAlignment="1">
      <alignment horizontal="left" vertical="center" wrapText="1"/>
    </xf>
    <xf numFmtId="0" fontId="24" fillId="0" borderId="29" xfId="5" applyFont="1" applyBorder="1" applyAlignment="1">
      <alignment horizontal="center"/>
    </xf>
    <xf numFmtId="0" fontId="24" fillId="0" borderId="14" xfId="5" applyFont="1" applyBorder="1" applyAlignment="1">
      <alignment horizontal="center"/>
    </xf>
    <xf numFmtId="170" fontId="24" fillId="0" borderId="30" xfId="5" applyNumberFormat="1" applyFont="1" applyBorder="1" applyAlignment="1">
      <alignment horizontal="center"/>
    </xf>
    <xf numFmtId="170" fontId="24" fillId="0" borderId="31" xfId="5" applyNumberFormat="1" applyFont="1" applyBorder="1" applyAlignment="1">
      <alignment horizontal="center"/>
    </xf>
    <xf numFmtId="171" fontId="25" fillId="0" borderId="32" xfId="5" applyNumberFormat="1" applyFont="1" applyBorder="1" applyAlignment="1">
      <alignment horizontal="left"/>
    </xf>
    <xf numFmtId="10" fontId="25" fillId="0" borderId="33" xfId="5" applyNumberFormat="1" applyFont="1" applyBorder="1" applyAlignment="1">
      <alignment horizontal="left"/>
    </xf>
    <xf numFmtId="0" fontId="25" fillId="0" borderId="34" xfId="5" applyFont="1" applyBorder="1"/>
    <xf numFmtId="0" fontId="26" fillId="0" borderId="34" xfId="5" applyFont="1" applyBorder="1"/>
    <xf numFmtId="169" fontId="1" fillId="0" borderId="35" xfId="1" applyNumberFormat="1" applyFill="1" applyBorder="1" applyAlignment="1" applyProtection="1">
      <alignment horizontal="right" shrinkToFit="1"/>
    </xf>
    <xf numFmtId="169" fontId="0" fillId="0" borderId="9" xfId="1" applyNumberFormat="1" applyFont="1" applyFill="1" applyBorder="1" applyAlignment="1" applyProtection="1">
      <alignment horizontal="center" vertical="center"/>
    </xf>
    <xf numFmtId="168" fontId="0" fillId="0" borderId="34" xfId="6" applyFont="1" applyFill="1" applyBorder="1" applyAlignment="1" applyProtection="1">
      <alignment horizontal="right" shrinkToFit="1"/>
    </xf>
    <xf numFmtId="169" fontId="0" fillId="0" borderId="1" xfId="1" applyNumberFormat="1" applyFont="1" applyFill="1" applyBorder="1" applyAlignment="1" applyProtection="1">
      <alignment horizontal="center" vertical="center"/>
    </xf>
    <xf numFmtId="10" fontId="28" fillId="0" borderId="38" xfId="7" applyNumberFormat="1" applyFont="1" applyFill="1" applyBorder="1" applyAlignment="1" applyProtection="1">
      <alignment horizontal="center"/>
      <protection locked="0"/>
    </xf>
    <xf numFmtId="10" fontId="28" fillId="0" borderId="39" xfId="7" applyNumberFormat="1" applyFont="1" applyFill="1" applyBorder="1" applyAlignment="1" applyProtection="1">
      <alignment horizontal="center"/>
      <protection locked="0"/>
    </xf>
    <xf numFmtId="0" fontId="25" fillId="6" borderId="22" xfId="5" applyFont="1" applyFill="1" applyBorder="1"/>
    <xf numFmtId="0" fontId="25" fillId="6" borderId="23" xfId="5" applyFont="1" applyFill="1" applyBorder="1"/>
    <xf numFmtId="0" fontId="25" fillId="9" borderId="9" xfId="5" applyFont="1" applyFill="1" applyBorder="1"/>
    <xf numFmtId="0" fontId="25" fillId="9" borderId="1" xfId="5" applyFont="1" applyFill="1" applyBorder="1"/>
    <xf numFmtId="0" fontId="24" fillId="0" borderId="0" xfId="5" applyFont="1" applyAlignment="1">
      <alignment horizontal="left"/>
    </xf>
    <xf numFmtId="0" fontId="25" fillId="0" borderId="0" xfId="5" applyFont="1"/>
    <xf numFmtId="0" fontId="25" fillId="9" borderId="1" xfId="5" applyFont="1" applyFill="1" applyBorder="1" applyAlignment="1">
      <alignment horizontal="center"/>
    </xf>
    <xf numFmtId="0" fontId="25" fillId="9" borderId="2" xfId="5" applyFont="1" applyFill="1" applyBorder="1"/>
    <xf numFmtId="168" fontId="0" fillId="6" borderId="23" xfId="6" applyFont="1" applyFill="1" applyBorder="1" applyAlignment="1" applyProtection="1">
      <alignment horizontal="center"/>
    </xf>
    <xf numFmtId="0" fontId="25" fillId="6" borderId="24" xfId="5" applyFont="1" applyFill="1" applyBorder="1"/>
    <xf numFmtId="168" fontId="0" fillId="9" borderId="41" xfId="6" applyFont="1" applyFill="1" applyBorder="1" applyAlignment="1" applyProtection="1">
      <alignment horizontal="center"/>
    </xf>
    <xf numFmtId="168" fontId="0" fillId="9" borderId="42" xfId="6" applyFont="1" applyFill="1" applyBorder="1" applyAlignment="1" applyProtection="1">
      <alignment horizontal="right"/>
    </xf>
    <xf numFmtId="10" fontId="0" fillId="9" borderId="45" xfId="7" applyNumberFormat="1" applyFont="1" applyFill="1" applyBorder="1" applyAlignment="1" applyProtection="1"/>
    <xf numFmtId="168" fontId="0" fillId="0" borderId="15" xfId="6" applyFont="1" applyFill="1" applyBorder="1" applyAlignment="1" applyProtection="1">
      <alignment horizontal="center"/>
    </xf>
    <xf numFmtId="168" fontId="0" fillId="0" borderId="46" xfId="6" applyFont="1" applyFill="1" applyBorder="1" applyAlignment="1" applyProtection="1">
      <alignment horizontal="right"/>
    </xf>
    <xf numFmtId="43" fontId="1" fillId="0" borderId="18" xfId="1" applyFill="1" applyBorder="1" applyAlignment="1" applyProtection="1">
      <alignment shrinkToFit="1"/>
    </xf>
    <xf numFmtId="168" fontId="0" fillId="9" borderId="15" xfId="6" applyFont="1" applyFill="1" applyBorder="1" applyAlignment="1" applyProtection="1">
      <alignment horizontal="center"/>
    </xf>
    <xf numFmtId="168" fontId="0" fillId="9" borderId="46" xfId="6" applyFont="1" applyFill="1" applyBorder="1" applyAlignment="1" applyProtection="1">
      <alignment horizontal="right"/>
    </xf>
    <xf numFmtId="43" fontId="1" fillId="9" borderId="18" xfId="1" applyFill="1" applyBorder="1" applyAlignment="1" applyProtection="1">
      <alignment shrinkToFit="1"/>
    </xf>
    <xf numFmtId="168" fontId="0" fillId="0" borderId="32" xfId="6" applyFont="1" applyFill="1" applyBorder="1" applyAlignment="1" applyProtection="1">
      <alignment horizontal="center"/>
    </xf>
    <xf numFmtId="168" fontId="0" fillId="0" borderId="35" xfId="6" applyFont="1" applyFill="1" applyBorder="1" applyAlignment="1" applyProtection="1">
      <alignment horizontal="right"/>
    </xf>
    <xf numFmtId="43" fontId="1" fillId="0" borderId="21" xfId="1" applyFill="1" applyBorder="1" applyAlignment="1" applyProtection="1">
      <alignment shrinkToFit="1"/>
    </xf>
    <xf numFmtId="168" fontId="4" fillId="9" borderId="48" xfId="6" applyFont="1" applyFill="1" applyBorder="1" applyAlignment="1" applyProtection="1">
      <alignment horizontal="center"/>
    </xf>
    <xf numFmtId="168" fontId="4" fillId="9" borderId="49" xfId="6" applyFont="1" applyFill="1" applyBorder="1" applyAlignment="1" applyProtection="1">
      <alignment horizontal="right"/>
    </xf>
    <xf numFmtId="168" fontId="4" fillId="9" borderId="26" xfId="6" applyFont="1" applyFill="1" applyBorder="1" applyAlignment="1" applyProtection="1">
      <alignment shrinkToFit="1"/>
    </xf>
    <xf numFmtId="10" fontId="21" fillId="9" borderId="45" xfId="7" applyNumberFormat="1" applyFont="1" applyFill="1" applyBorder="1" applyAlignment="1" applyProtection="1"/>
    <xf numFmtId="43" fontId="21" fillId="0" borderId="18" xfId="1" applyFont="1" applyFill="1" applyBorder="1" applyAlignment="1" applyProtection="1">
      <alignment shrinkToFit="1"/>
    </xf>
    <xf numFmtId="43" fontId="21" fillId="9" borderId="18" xfId="1" applyFont="1" applyFill="1" applyBorder="1" applyAlignment="1" applyProtection="1">
      <alignment shrinkToFit="1"/>
    </xf>
    <xf numFmtId="43" fontId="21" fillId="0" borderId="21" xfId="1" applyFont="1" applyFill="1" applyBorder="1" applyAlignment="1" applyProtection="1">
      <alignment shrinkToFit="1"/>
    </xf>
    <xf numFmtId="0" fontId="29" fillId="0" borderId="40" xfId="5" applyFont="1" applyBorder="1" applyAlignment="1">
      <alignment vertical="top"/>
    </xf>
    <xf numFmtId="0" fontId="20" fillId="0" borderId="0" xfId="0" applyFont="1"/>
    <xf numFmtId="0" fontId="21" fillId="0" borderId="0" xfId="0" applyFont="1"/>
    <xf numFmtId="1" fontId="0" fillId="0" borderId="0" xfId="4" applyNumberFormat="1" applyFont="1" applyAlignment="1">
      <alignment vertical="top"/>
    </xf>
    <xf numFmtId="1" fontId="0" fillId="0" borderId="0" xfId="4" applyNumberFormat="1" applyFont="1" applyAlignment="1">
      <alignment vertical="top" wrapText="1"/>
    </xf>
    <xf numFmtId="169" fontId="29" fillId="0" borderId="40" xfId="5" applyNumberFormat="1" applyFont="1" applyBorder="1" applyAlignment="1">
      <alignment vertical="top"/>
    </xf>
    <xf numFmtId="167" fontId="0" fillId="0" borderId="0" xfId="0" applyNumberFormat="1" applyAlignment="1">
      <alignment horizontal="left"/>
    </xf>
    <xf numFmtId="0" fontId="4" fillId="0" borderId="6" xfId="3" applyFont="1" applyBorder="1" applyAlignment="1">
      <alignment horizontal="center" vertical="top"/>
    </xf>
    <xf numFmtId="0" fontId="4" fillId="0" borderId="10" xfId="3" applyFont="1" applyBorder="1" applyAlignment="1">
      <alignment horizontal="center" vertical="top"/>
    </xf>
    <xf numFmtId="0" fontId="0" fillId="0" borderId="7" xfId="4" applyFont="1" applyBorder="1" applyAlignment="1">
      <alignment horizontal="center" vertical="top" wrapText="1"/>
    </xf>
    <xf numFmtId="0" fontId="0" fillId="0" borderId="3" xfId="4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5" borderId="22" xfId="0" applyFont="1" applyFill="1" applyBorder="1" applyAlignment="1">
      <alignment horizontal="left" vertical="center" wrapText="1"/>
    </xf>
    <xf numFmtId="0" fontId="17" fillId="0" borderId="4" xfId="0" applyFont="1" applyBorder="1" applyAlignment="1" applyProtection="1">
      <alignment horizontal="left" vertical="center"/>
      <protection locked="0"/>
    </xf>
    <xf numFmtId="0" fontId="17" fillId="4" borderId="2" xfId="0" applyFont="1" applyFill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0" fillId="0" borderId="8" xfId="0" applyNumberFormat="1" applyBorder="1" applyAlignment="1">
      <alignment horizontal="left"/>
    </xf>
    <xf numFmtId="0" fontId="4" fillId="0" borderId="1" xfId="3" applyFont="1" applyBorder="1" applyAlignment="1">
      <alignment horizontal="left" vertical="top"/>
    </xf>
    <xf numFmtId="0" fontId="0" fillId="0" borderId="2" xfId="4" applyFont="1" applyBorder="1" applyAlignment="1">
      <alignment horizontal="left" vertical="top" wrapText="1"/>
    </xf>
    <xf numFmtId="0" fontId="0" fillId="2" borderId="0" xfId="0" applyFill="1" applyAlignment="1">
      <alignment horizontal="left"/>
    </xf>
    <xf numFmtId="0" fontId="9" fillId="0" borderId="0" xfId="0" applyFont="1" applyAlignment="1">
      <alignment horizontal="center" textRotation="90"/>
    </xf>
    <xf numFmtId="0" fontId="21" fillId="0" borderId="2" xfId="4" applyFont="1" applyBorder="1" applyAlignment="1">
      <alignment horizontal="left" vertical="top" wrapText="1"/>
    </xf>
    <xf numFmtId="0" fontId="0" fillId="0" borderId="7" xfId="4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4" fillId="0" borderId="6" xfId="3" applyFont="1" applyBorder="1" applyAlignment="1">
      <alignment horizontal="left" vertical="top"/>
    </xf>
    <xf numFmtId="0" fontId="9" fillId="0" borderId="0" xfId="0" applyFont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22" xfId="5" applyFont="1" applyBorder="1" applyAlignment="1">
      <alignment horizontal="center" vertical="center" wrapText="1"/>
    </xf>
    <xf numFmtId="0" fontId="24" fillId="0" borderId="23" xfId="5" applyFont="1" applyBorder="1" applyAlignment="1">
      <alignment horizontal="left" vertical="center" wrapText="1"/>
    </xf>
    <xf numFmtId="168" fontId="4" fillId="0" borderId="24" xfId="6" applyFont="1" applyFill="1" applyBorder="1" applyAlignment="1" applyProtection="1">
      <alignment horizontal="center" vertical="center" wrapText="1"/>
    </xf>
    <xf numFmtId="169" fontId="4" fillId="0" borderId="4" xfId="1" applyNumberFormat="1" applyFont="1" applyFill="1" applyBorder="1" applyAlignment="1" applyProtection="1">
      <alignment horizontal="center" vertical="center"/>
    </xf>
    <xf numFmtId="10" fontId="0" fillId="0" borderId="8" xfId="4" applyNumberFormat="1" applyFont="1" applyBorder="1" applyAlignment="1">
      <alignment horizontal="center" vertical="top" wrapText="1"/>
    </xf>
    <xf numFmtId="10" fontId="27" fillId="0" borderId="36" xfId="7" applyNumberFormat="1" applyFont="1" applyFill="1" applyBorder="1" applyAlignment="1" applyProtection="1">
      <alignment horizontal="center"/>
      <protection locked="0"/>
    </xf>
    <xf numFmtId="10" fontId="27" fillId="0" borderId="37" xfId="7" applyNumberFormat="1" applyFont="1" applyFill="1" applyBorder="1" applyAlignment="1" applyProtection="1">
      <alignment horizontal="center"/>
      <protection locked="0"/>
    </xf>
    <xf numFmtId="0" fontId="25" fillId="6" borderId="23" xfId="5" applyFont="1" applyFill="1" applyBorder="1" applyProtection="1">
      <protection locked="0"/>
    </xf>
    <xf numFmtId="10" fontId="0" fillId="9" borderId="43" xfId="7" applyNumberFormat="1" applyFont="1" applyFill="1" applyBorder="1" applyAlignment="1" applyProtection="1">
      <protection locked="0"/>
    </xf>
    <xf numFmtId="10" fontId="0" fillId="9" borderId="44" xfId="7" applyNumberFormat="1" applyFont="1" applyFill="1" applyBorder="1" applyAlignment="1" applyProtection="1">
      <protection locked="0"/>
    </xf>
    <xf numFmtId="43" fontId="1" fillId="0" borderId="16" xfId="1" applyFill="1" applyBorder="1" applyAlignment="1" applyProtection="1">
      <alignment shrinkToFit="1"/>
      <protection locked="0"/>
    </xf>
    <xf numFmtId="43" fontId="1" fillId="0" borderId="17" xfId="1" applyFill="1" applyBorder="1" applyAlignment="1" applyProtection="1">
      <alignment shrinkToFit="1"/>
      <protection locked="0"/>
    </xf>
    <xf numFmtId="43" fontId="1" fillId="9" borderId="16" xfId="1" applyFill="1" applyBorder="1" applyAlignment="1" applyProtection="1">
      <alignment shrinkToFit="1"/>
      <protection locked="0"/>
    </xf>
    <xf numFmtId="43" fontId="1" fillId="9" borderId="17" xfId="1" applyFill="1" applyBorder="1" applyAlignment="1" applyProtection="1">
      <alignment shrinkToFit="1"/>
      <protection locked="0"/>
    </xf>
    <xf numFmtId="43" fontId="1" fillId="0" borderId="47" xfId="1" applyFill="1" applyBorder="1" applyAlignment="1" applyProtection="1">
      <alignment shrinkToFit="1"/>
      <protection locked="0"/>
    </xf>
    <xf numFmtId="43" fontId="1" fillId="0" borderId="20" xfId="1" applyFill="1" applyBorder="1" applyAlignment="1" applyProtection="1">
      <alignment shrinkToFit="1"/>
      <protection locked="0"/>
    </xf>
    <xf numFmtId="168" fontId="4" fillId="9" borderId="25" xfId="6" applyFont="1" applyFill="1" applyBorder="1" applyAlignment="1" applyProtection="1">
      <alignment shrinkToFit="1"/>
      <protection locked="0"/>
    </xf>
    <xf numFmtId="168" fontId="4" fillId="9" borderId="27" xfId="6" applyFont="1" applyFill="1" applyBorder="1" applyAlignment="1" applyProtection="1">
      <alignment shrinkToFit="1"/>
      <protection locked="0"/>
    </xf>
    <xf numFmtId="43" fontId="0" fillId="0" borderId="0" xfId="0" applyNumberFormat="1"/>
  </cellXfs>
  <cellStyles count="8">
    <cellStyle name="Normal" xfId="0" builtinId="0"/>
    <cellStyle name="Normal 2" xfId="4" xr:uid="{F423B480-52F3-43ED-BAC6-2E58A2F4AEB2}"/>
    <cellStyle name="Normal 3" xfId="5" xr:uid="{02226773-4DC3-4E16-8716-8D02348D7A0F}"/>
    <cellStyle name="Normal_FICHA DE VERIFICAÇÃO PRELIMINAR - Plano R" xfId="3" xr:uid="{CA353088-B28F-4F8A-BC6B-117F20A1B8DA}"/>
    <cellStyle name="Porcentagem" xfId="2" builtinId="5"/>
    <cellStyle name="Porcentagem 2" xfId="7" xr:uid="{0C65D755-526F-4FC7-9626-548555283B50}"/>
    <cellStyle name="Vírgula" xfId="1" builtinId="3"/>
    <cellStyle name="Vírgula 2" xfId="6" xr:uid="{46A71F50-D330-4C6D-B564-84931E3C655B}"/>
  </cellStyles>
  <dxfs count="118">
    <dxf>
      <font>
        <b val="0"/>
        <condense val="0"/>
        <extend val="0"/>
        <color indexed="9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47626</xdr:colOff>
      <xdr:row>0</xdr:row>
      <xdr:rowOff>0</xdr:rowOff>
    </xdr:from>
    <xdr:to>
      <xdr:col>23</xdr:col>
      <xdr:colOff>1000126</xdr:colOff>
      <xdr:row>5</xdr:row>
      <xdr:rowOff>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760C87-86F0-4F97-A1D1-63AC94ACB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44326" y="0"/>
          <a:ext cx="952500" cy="991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38100</xdr:rowOff>
    </xdr:from>
    <xdr:to>
      <xdr:col>10</xdr:col>
      <xdr:colOff>495300</xdr:colOff>
      <xdr:row>5</xdr:row>
      <xdr:rowOff>77110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116BD55-7618-4CAF-8B41-C44FE4A58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0" y="38100"/>
          <a:ext cx="952500" cy="9915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.O.S.U_Projetos/Projeto_Pontes/Ponte/OR&#199;AMENTO%20PON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A3BF-56A7-40C4-8C0E-C61A7F351239}">
  <sheetPr>
    <pageSetUpPr fitToPage="1"/>
  </sheetPr>
  <dimension ref="A1:AN44"/>
  <sheetViews>
    <sheetView tabSelected="1" topLeftCell="O1" zoomScaleNormal="100" workbookViewId="0">
      <selection activeCell="R49" sqref="R49"/>
    </sheetView>
  </sheetViews>
  <sheetFormatPr defaultRowHeight="15" x14ac:dyDescent="0.25"/>
  <cols>
    <col min="1" max="1" width="5.5703125" hidden="1" customWidth="1"/>
    <col min="2" max="2" width="10.42578125" hidden="1" customWidth="1"/>
    <col min="3" max="3" width="5.5703125" hidden="1" customWidth="1"/>
    <col min="4" max="4" width="12.85546875" hidden="1" customWidth="1"/>
    <col min="5" max="5" width="8.7109375" hidden="1" customWidth="1"/>
    <col min="6" max="6" width="12.42578125" hidden="1" customWidth="1"/>
    <col min="7" max="7" width="14.5703125" hidden="1" customWidth="1"/>
    <col min="8" max="8" width="11.28515625" hidden="1" customWidth="1"/>
    <col min="9" max="9" width="13.42578125" hidden="1" customWidth="1"/>
    <col min="10" max="10" width="7.28515625" hidden="1" customWidth="1"/>
    <col min="11" max="11" width="7.5703125" hidden="1" customWidth="1"/>
    <col min="12" max="12" width="3.7109375" hidden="1" customWidth="1"/>
    <col min="13" max="14" width="8.7109375" hidden="1" customWidth="1"/>
    <col min="15" max="15" width="12.7109375" customWidth="1"/>
    <col min="16" max="17" width="15.7109375" customWidth="1"/>
    <col min="18" max="18" width="65.7109375" customWidth="1"/>
    <col min="19" max="19" width="10.7109375" customWidth="1"/>
    <col min="20" max="21" width="14.7109375" customWidth="1"/>
    <col min="22" max="22" width="10.7109375" customWidth="1"/>
    <col min="23" max="23" width="14.7109375" customWidth="1"/>
    <col min="24" max="24" width="15.7109375" customWidth="1"/>
    <col min="25" max="26" width="3.7109375" hidden="1" customWidth="1"/>
    <col min="27" max="28" width="14.7109375" hidden="1" customWidth="1"/>
    <col min="29" max="29" width="15.7109375" hidden="1" customWidth="1"/>
    <col min="30" max="31" width="9.140625" hidden="1" customWidth="1"/>
    <col min="32" max="32" width="15.5703125" hidden="1" customWidth="1"/>
    <col min="33" max="33" width="15.7109375" hidden="1" customWidth="1"/>
    <col min="34" max="34" width="9.140625" hidden="1" customWidth="1"/>
    <col min="35" max="35" width="1.7109375" hidden="1" customWidth="1"/>
    <col min="36" max="36" width="14.7109375" hidden="1" customWidth="1"/>
    <col min="37" max="37" width="1.7109375" hidden="1" customWidth="1"/>
    <col min="38" max="38" width="14.7109375" hidden="1" customWidth="1"/>
    <col min="39" max="40" width="15.7109375" hidden="1" customWidth="1"/>
    <col min="257" max="267" width="0" hidden="1" customWidth="1"/>
    <col min="268" max="268" width="3.7109375" customWidth="1"/>
    <col min="269" max="270" width="8.7109375" customWidth="1"/>
    <col min="271" max="271" width="12.7109375" customWidth="1"/>
    <col min="272" max="273" width="15.7109375" customWidth="1"/>
    <col min="274" max="274" width="65.7109375" customWidth="1"/>
    <col min="275" max="275" width="10.7109375" customWidth="1"/>
    <col min="276" max="277" width="14.7109375" customWidth="1"/>
    <col min="278" max="278" width="10.7109375" customWidth="1"/>
    <col min="279" max="279" width="14.7109375" customWidth="1"/>
    <col min="280" max="280" width="15.7109375" customWidth="1"/>
    <col min="281" max="281" width="3.7109375" customWidth="1"/>
    <col min="282" max="284" width="0" hidden="1" customWidth="1"/>
    <col min="285" max="285" width="15.7109375" customWidth="1"/>
    <col min="286" max="288" width="0" hidden="1" customWidth="1"/>
    <col min="289" max="289" width="15.7109375" customWidth="1"/>
    <col min="291" max="291" width="1.7109375" customWidth="1"/>
    <col min="292" max="292" width="14.7109375" customWidth="1"/>
    <col min="293" max="293" width="1.7109375" customWidth="1"/>
    <col min="294" max="294" width="14.7109375" customWidth="1"/>
    <col min="295" max="296" width="15.7109375" customWidth="1"/>
    <col min="513" max="523" width="0" hidden="1" customWidth="1"/>
    <col min="524" max="524" width="3.7109375" customWidth="1"/>
    <col min="525" max="526" width="8.7109375" customWidth="1"/>
    <col min="527" max="527" width="12.7109375" customWidth="1"/>
    <col min="528" max="529" width="15.7109375" customWidth="1"/>
    <col min="530" max="530" width="65.7109375" customWidth="1"/>
    <col min="531" max="531" width="10.7109375" customWidth="1"/>
    <col min="532" max="533" width="14.7109375" customWidth="1"/>
    <col min="534" max="534" width="10.7109375" customWidth="1"/>
    <col min="535" max="535" width="14.7109375" customWidth="1"/>
    <col min="536" max="536" width="15.7109375" customWidth="1"/>
    <col min="537" max="537" width="3.7109375" customWidth="1"/>
    <col min="538" max="540" width="0" hidden="1" customWidth="1"/>
    <col min="541" max="541" width="15.7109375" customWidth="1"/>
    <col min="542" max="544" width="0" hidden="1" customWidth="1"/>
    <col min="545" max="545" width="15.7109375" customWidth="1"/>
    <col min="547" max="547" width="1.7109375" customWidth="1"/>
    <col min="548" max="548" width="14.7109375" customWidth="1"/>
    <col min="549" max="549" width="1.7109375" customWidth="1"/>
    <col min="550" max="550" width="14.7109375" customWidth="1"/>
    <col min="551" max="552" width="15.7109375" customWidth="1"/>
    <col min="769" max="779" width="0" hidden="1" customWidth="1"/>
    <col min="780" max="780" width="3.7109375" customWidth="1"/>
    <col min="781" max="782" width="8.7109375" customWidth="1"/>
    <col min="783" max="783" width="12.7109375" customWidth="1"/>
    <col min="784" max="785" width="15.7109375" customWidth="1"/>
    <col min="786" max="786" width="65.7109375" customWidth="1"/>
    <col min="787" max="787" width="10.7109375" customWidth="1"/>
    <col min="788" max="789" width="14.7109375" customWidth="1"/>
    <col min="790" max="790" width="10.7109375" customWidth="1"/>
    <col min="791" max="791" width="14.7109375" customWidth="1"/>
    <col min="792" max="792" width="15.7109375" customWidth="1"/>
    <col min="793" max="793" width="3.7109375" customWidth="1"/>
    <col min="794" max="796" width="0" hidden="1" customWidth="1"/>
    <col min="797" max="797" width="15.7109375" customWidth="1"/>
    <col min="798" max="800" width="0" hidden="1" customWidth="1"/>
    <col min="801" max="801" width="15.7109375" customWidth="1"/>
    <col min="803" max="803" width="1.7109375" customWidth="1"/>
    <col min="804" max="804" width="14.7109375" customWidth="1"/>
    <col min="805" max="805" width="1.7109375" customWidth="1"/>
    <col min="806" max="806" width="14.7109375" customWidth="1"/>
    <col min="807" max="808" width="15.7109375" customWidth="1"/>
    <col min="1025" max="1035" width="0" hidden="1" customWidth="1"/>
    <col min="1036" max="1036" width="3.7109375" customWidth="1"/>
    <col min="1037" max="1038" width="8.7109375" customWidth="1"/>
    <col min="1039" max="1039" width="12.7109375" customWidth="1"/>
    <col min="1040" max="1041" width="15.7109375" customWidth="1"/>
    <col min="1042" max="1042" width="65.7109375" customWidth="1"/>
    <col min="1043" max="1043" width="10.7109375" customWidth="1"/>
    <col min="1044" max="1045" width="14.7109375" customWidth="1"/>
    <col min="1046" max="1046" width="10.7109375" customWidth="1"/>
    <col min="1047" max="1047" width="14.7109375" customWidth="1"/>
    <col min="1048" max="1048" width="15.7109375" customWidth="1"/>
    <col min="1049" max="1049" width="3.7109375" customWidth="1"/>
    <col min="1050" max="1052" width="0" hidden="1" customWidth="1"/>
    <col min="1053" max="1053" width="15.7109375" customWidth="1"/>
    <col min="1054" max="1056" width="0" hidden="1" customWidth="1"/>
    <col min="1057" max="1057" width="15.7109375" customWidth="1"/>
    <col min="1059" max="1059" width="1.7109375" customWidth="1"/>
    <col min="1060" max="1060" width="14.7109375" customWidth="1"/>
    <col min="1061" max="1061" width="1.7109375" customWidth="1"/>
    <col min="1062" max="1062" width="14.7109375" customWidth="1"/>
    <col min="1063" max="1064" width="15.7109375" customWidth="1"/>
    <col min="1281" max="1291" width="0" hidden="1" customWidth="1"/>
    <col min="1292" max="1292" width="3.7109375" customWidth="1"/>
    <col min="1293" max="1294" width="8.7109375" customWidth="1"/>
    <col min="1295" max="1295" width="12.7109375" customWidth="1"/>
    <col min="1296" max="1297" width="15.7109375" customWidth="1"/>
    <col min="1298" max="1298" width="65.7109375" customWidth="1"/>
    <col min="1299" max="1299" width="10.7109375" customWidth="1"/>
    <col min="1300" max="1301" width="14.7109375" customWidth="1"/>
    <col min="1302" max="1302" width="10.7109375" customWidth="1"/>
    <col min="1303" max="1303" width="14.7109375" customWidth="1"/>
    <col min="1304" max="1304" width="15.7109375" customWidth="1"/>
    <col min="1305" max="1305" width="3.7109375" customWidth="1"/>
    <col min="1306" max="1308" width="0" hidden="1" customWidth="1"/>
    <col min="1309" max="1309" width="15.7109375" customWidth="1"/>
    <col min="1310" max="1312" width="0" hidden="1" customWidth="1"/>
    <col min="1313" max="1313" width="15.7109375" customWidth="1"/>
    <col min="1315" max="1315" width="1.7109375" customWidth="1"/>
    <col min="1316" max="1316" width="14.7109375" customWidth="1"/>
    <col min="1317" max="1317" width="1.7109375" customWidth="1"/>
    <col min="1318" max="1318" width="14.7109375" customWidth="1"/>
    <col min="1319" max="1320" width="15.7109375" customWidth="1"/>
    <col min="1537" max="1547" width="0" hidden="1" customWidth="1"/>
    <col min="1548" max="1548" width="3.7109375" customWidth="1"/>
    <col min="1549" max="1550" width="8.7109375" customWidth="1"/>
    <col min="1551" max="1551" width="12.7109375" customWidth="1"/>
    <col min="1552" max="1553" width="15.7109375" customWidth="1"/>
    <col min="1554" max="1554" width="65.7109375" customWidth="1"/>
    <col min="1555" max="1555" width="10.7109375" customWidth="1"/>
    <col min="1556" max="1557" width="14.7109375" customWidth="1"/>
    <col min="1558" max="1558" width="10.7109375" customWidth="1"/>
    <col min="1559" max="1559" width="14.7109375" customWidth="1"/>
    <col min="1560" max="1560" width="15.7109375" customWidth="1"/>
    <col min="1561" max="1561" width="3.7109375" customWidth="1"/>
    <col min="1562" max="1564" width="0" hidden="1" customWidth="1"/>
    <col min="1565" max="1565" width="15.7109375" customWidth="1"/>
    <col min="1566" max="1568" width="0" hidden="1" customWidth="1"/>
    <col min="1569" max="1569" width="15.7109375" customWidth="1"/>
    <col min="1571" max="1571" width="1.7109375" customWidth="1"/>
    <col min="1572" max="1572" width="14.7109375" customWidth="1"/>
    <col min="1573" max="1573" width="1.7109375" customWidth="1"/>
    <col min="1574" max="1574" width="14.7109375" customWidth="1"/>
    <col min="1575" max="1576" width="15.7109375" customWidth="1"/>
    <col min="1793" max="1803" width="0" hidden="1" customWidth="1"/>
    <col min="1804" max="1804" width="3.7109375" customWidth="1"/>
    <col min="1805" max="1806" width="8.7109375" customWidth="1"/>
    <col min="1807" max="1807" width="12.7109375" customWidth="1"/>
    <col min="1808" max="1809" width="15.7109375" customWidth="1"/>
    <col min="1810" max="1810" width="65.7109375" customWidth="1"/>
    <col min="1811" max="1811" width="10.7109375" customWidth="1"/>
    <col min="1812" max="1813" width="14.7109375" customWidth="1"/>
    <col min="1814" max="1814" width="10.7109375" customWidth="1"/>
    <col min="1815" max="1815" width="14.7109375" customWidth="1"/>
    <col min="1816" max="1816" width="15.7109375" customWidth="1"/>
    <col min="1817" max="1817" width="3.7109375" customWidth="1"/>
    <col min="1818" max="1820" width="0" hidden="1" customWidth="1"/>
    <col min="1821" max="1821" width="15.7109375" customWidth="1"/>
    <col min="1822" max="1824" width="0" hidden="1" customWidth="1"/>
    <col min="1825" max="1825" width="15.7109375" customWidth="1"/>
    <col min="1827" max="1827" width="1.7109375" customWidth="1"/>
    <col min="1828" max="1828" width="14.7109375" customWidth="1"/>
    <col min="1829" max="1829" width="1.7109375" customWidth="1"/>
    <col min="1830" max="1830" width="14.7109375" customWidth="1"/>
    <col min="1831" max="1832" width="15.7109375" customWidth="1"/>
    <col min="2049" max="2059" width="0" hidden="1" customWidth="1"/>
    <col min="2060" max="2060" width="3.7109375" customWidth="1"/>
    <col min="2061" max="2062" width="8.7109375" customWidth="1"/>
    <col min="2063" max="2063" width="12.7109375" customWidth="1"/>
    <col min="2064" max="2065" width="15.7109375" customWidth="1"/>
    <col min="2066" max="2066" width="65.7109375" customWidth="1"/>
    <col min="2067" max="2067" width="10.7109375" customWidth="1"/>
    <col min="2068" max="2069" width="14.7109375" customWidth="1"/>
    <col min="2070" max="2070" width="10.7109375" customWidth="1"/>
    <col min="2071" max="2071" width="14.7109375" customWidth="1"/>
    <col min="2072" max="2072" width="15.7109375" customWidth="1"/>
    <col min="2073" max="2073" width="3.7109375" customWidth="1"/>
    <col min="2074" max="2076" width="0" hidden="1" customWidth="1"/>
    <col min="2077" max="2077" width="15.7109375" customWidth="1"/>
    <col min="2078" max="2080" width="0" hidden="1" customWidth="1"/>
    <col min="2081" max="2081" width="15.7109375" customWidth="1"/>
    <col min="2083" max="2083" width="1.7109375" customWidth="1"/>
    <col min="2084" max="2084" width="14.7109375" customWidth="1"/>
    <col min="2085" max="2085" width="1.7109375" customWidth="1"/>
    <col min="2086" max="2086" width="14.7109375" customWidth="1"/>
    <col min="2087" max="2088" width="15.7109375" customWidth="1"/>
    <col min="2305" max="2315" width="0" hidden="1" customWidth="1"/>
    <col min="2316" max="2316" width="3.7109375" customWidth="1"/>
    <col min="2317" max="2318" width="8.7109375" customWidth="1"/>
    <col min="2319" max="2319" width="12.7109375" customWidth="1"/>
    <col min="2320" max="2321" width="15.7109375" customWidth="1"/>
    <col min="2322" max="2322" width="65.7109375" customWidth="1"/>
    <col min="2323" max="2323" width="10.7109375" customWidth="1"/>
    <col min="2324" max="2325" width="14.7109375" customWidth="1"/>
    <col min="2326" max="2326" width="10.7109375" customWidth="1"/>
    <col min="2327" max="2327" width="14.7109375" customWidth="1"/>
    <col min="2328" max="2328" width="15.7109375" customWidth="1"/>
    <col min="2329" max="2329" width="3.7109375" customWidth="1"/>
    <col min="2330" max="2332" width="0" hidden="1" customWidth="1"/>
    <col min="2333" max="2333" width="15.7109375" customWidth="1"/>
    <col min="2334" max="2336" width="0" hidden="1" customWidth="1"/>
    <col min="2337" max="2337" width="15.7109375" customWidth="1"/>
    <col min="2339" max="2339" width="1.7109375" customWidth="1"/>
    <col min="2340" max="2340" width="14.7109375" customWidth="1"/>
    <col min="2341" max="2341" width="1.7109375" customWidth="1"/>
    <col min="2342" max="2342" width="14.7109375" customWidth="1"/>
    <col min="2343" max="2344" width="15.7109375" customWidth="1"/>
    <col min="2561" max="2571" width="0" hidden="1" customWidth="1"/>
    <col min="2572" max="2572" width="3.7109375" customWidth="1"/>
    <col min="2573" max="2574" width="8.7109375" customWidth="1"/>
    <col min="2575" max="2575" width="12.7109375" customWidth="1"/>
    <col min="2576" max="2577" width="15.7109375" customWidth="1"/>
    <col min="2578" max="2578" width="65.7109375" customWidth="1"/>
    <col min="2579" max="2579" width="10.7109375" customWidth="1"/>
    <col min="2580" max="2581" width="14.7109375" customWidth="1"/>
    <col min="2582" max="2582" width="10.7109375" customWidth="1"/>
    <col min="2583" max="2583" width="14.7109375" customWidth="1"/>
    <col min="2584" max="2584" width="15.7109375" customWidth="1"/>
    <col min="2585" max="2585" width="3.7109375" customWidth="1"/>
    <col min="2586" max="2588" width="0" hidden="1" customWidth="1"/>
    <col min="2589" max="2589" width="15.7109375" customWidth="1"/>
    <col min="2590" max="2592" width="0" hidden="1" customWidth="1"/>
    <col min="2593" max="2593" width="15.7109375" customWidth="1"/>
    <col min="2595" max="2595" width="1.7109375" customWidth="1"/>
    <col min="2596" max="2596" width="14.7109375" customWidth="1"/>
    <col min="2597" max="2597" width="1.7109375" customWidth="1"/>
    <col min="2598" max="2598" width="14.7109375" customWidth="1"/>
    <col min="2599" max="2600" width="15.7109375" customWidth="1"/>
    <col min="2817" max="2827" width="0" hidden="1" customWidth="1"/>
    <col min="2828" max="2828" width="3.7109375" customWidth="1"/>
    <col min="2829" max="2830" width="8.7109375" customWidth="1"/>
    <col min="2831" max="2831" width="12.7109375" customWidth="1"/>
    <col min="2832" max="2833" width="15.7109375" customWidth="1"/>
    <col min="2834" max="2834" width="65.7109375" customWidth="1"/>
    <col min="2835" max="2835" width="10.7109375" customWidth="1"/>
    <col min="2836" max="2837" width="14.7109375" customWidth="1"/>
    <col min="2838" max="2838" width="10.7109375" customWidth="1"/>
    <col min="2839" max="2839" width="14.7109375" customWidth="1"/>
    <col min="2840" max="2840" width="15.7109375" customWidth="1"/>
    <col min="2841" max="2841" width="3.7109375" customWidth="1"/>
    <col min="2842" max="2844" width="0" hidden="1" customWidth="1"/>
    <col min="2845" max="2845" width="15.7109375" customWidth="1"/>
    <col min="2846" max="2848" width="0" hidden="1" customWidth="1"/>
    <col min="2849" max="2849" width="15.7109375" customWidth="1"/>
    <col min="2851" max="2851" width="1.7109375" customWidth="1"/>
    <col min="2852" max="2852" width="14.7109375" customWidth="1"/>
    <col min="2853" max="2853" width="1.7109375" customWidth="1"/>
    <col min="2854" max="2854" width="14.7109375" customWidth="1"/>
    <col min="2855" max="2856" width="15.7109375" customWidth="1"/>
    <col min="3073" max="3083" width="0" hidden="1" customWidth="1"/>
    <col min="3084" max="3084" width="3.7109375" customWidth="1"/>
    <col min="3085" max="3086" width="8.7109375" customWidth="1"/>
    <col min="3087" max="3087" width="12.7109375" customWidth="1"/>
    <col min="3088" max="3089" width="15.7109375" customWidth="1"/>
    <col min="3090" max="3090" width="65.7109375" customWidth="1"/>
    <col min="3091" max="3091" width="10.7109375" customWidth="1"/>
    <col min="3092" max="3093" width="14.7109375" customWidth="1"/>
    <col min="3094" max="3094" width="10.7109375" customWidth="1"/>
    <col min="3095" max="3095" width="14.7109375" customWidth="1"/>
    <col min="3096" max="3096" width="15.7109375" customWidth="1"/>
    <col min="3097" max="3097" width="3.7109375" customWidth="1"/>
    <col min="3098" max="3100" width="0" hidden="1" customWidth="1"/>
    <col min="3101" max="3101" width="15.7109375" customWidth="1"/>
    <col min="3102" max="3104" width="0" hidden="1" customWidth="1"/>
    <col min="3105" max="3105" width="15.7109375" customWidth="1"/>
    <col min="3107" max="3107" width="1.7109375" customWidth="1"/>
    <col min="3108" max="3108" width="14.7109375" customWidth="1"/>
    <col min="3109" max="3109" width="1.7109375" customWidth="1"/>
    <col min="3110" max="3110" width="14.7109375" customWidth="1"/>
    <col min="3111" max="3112" width="15.7109375" customWidth="1"/>
    <col min="3329" max="3339" width="0" hidden="1" customWidth="1"/>
    <col min="3340" max="3340" width="3.7109375" customWidth="1"/>
    <col min="3341" max="3342" width="8.7109375" customWidth="1"/>
    <col min="3343" max="3343" width="12.7109375" customWidth="1"/>
    <col min="3344" max="3345" width="15.7109375" customWidth="1"/>
    <col min="3346" max="3346" width="65.7109375" customWidth="1"/>
    <col min="3347" max="3347" width="10.7109375" customWidth="1"/>
    <col min="3348" max="3349" width="14.7109375" customWidth="1"/>
    <col min="3350" max="3350" width="10.7109375" customWidth="1"/>
    <col min="3351" max="3351" width="14.7109375" customWidth="1"/>
    <col min="3352" max="3352" width="15.7109375" customWidth="1"/>
    <col min="3353" max="3353" width="3.7109375" customWidth="1"/>
    <col min="3354" max="3356" width="0" hidden="1" customWidth="1"/>
    <col min="3357" max="3357" width="15.7109375" customWidth="1"/>
    <col min="3358" max="3360" width="0" hidden="1" customWidth="1"/>
    <col min="3361" max="3361" width="15.7109375" customWidth="1"/>
    <col min="3363" max="3363" width="1.7109375" customWidth="1"/>
    <col min="3364" max="3364" width="14.7109375" customWidth="1"/>
    <col min="3365" max="3365" width="1.7109375" customWidth="1"/>
    <col min="3366" max="3366" width="14.7109375" customWidth="1"/>
    <col min="3367" max="3368" width="15.7109375" customWidth="1"/>
    <col min="3585" max="3595" width="0" hidden="1" customWidth="1"/>
    <col min="3596" max="3596" width="3.7109375" customWidth="1"/>
    <col min="3597" max="3598" width="8.7109375" customWidth="1"/>
    <col min="3599" max="3599" width="12.7109375" customWidth="1"/>
    <col min="3600" max="3601" width="15.7109375" customWidth="1"/>
    <col min="3602" max="3602" width="65.7109375" customWidth="1"/>
    <col min="3603" max="3603" width="10.7109375" customWidth="1"/>
    <col min="3604" max="3605" width="14.7109375" customWidth="1"/>
    <col min="3606" max="3606" width="10.7109375" customWidth="1"/>
    <col min="3607" max="3607" width="14.7109375" customWidth="1"/>
    <col min="3608" max="3608" width="15.7109375" customWidth="1"/>
    <col min="3609" max="3609" width="3.7109375" customWidth="1"/>
    <col min="3610" max="3612" width="0" hidden="1" customWidth="1"/>
    <col min="3613" max="3613" width="15.7109375" customWidth="1"/>
    <col min="3614" max="3616" width="0" hidden="1" customWidth="1"/>
    <col min="3617" max="3617" width="15.7109375" customWidth="1"/>
    <col min="3619" max="3619" width="1.7109375" customWidth="1"/>
    <col min="3620" max="3620" width="14.7109375" customWidth="1"/>
    <col min="3621" max="3621" width="1.7109375" customWidth="1"/>
    <col min="3622" max="3622" width="14.7109375" customWidth="1"/>
    <col min="3623" max="3624" width="15.7109375" customWidth="1"/>
    <col min="3841" max="3851" width="0" hidden="1" customWidth="1"/>
    <col min="3852" max="3852" width="3.7109375" customWidth="1"/>
    <col min="3853" max="3854" width="8.7109375" customWidth="1"/>
    <col min="3855" max="3855" width="12.7109375" customWidth="1"/>
    <col min="3856" max="3857" width="15.7109375" customWidth="1"/>
    <col min="3858" max="3858" width="65.7109375" customWidth="1"/>
    <col min="3859" max="3859" width="10.7109375" customWidth="1"/>
    <col min="3860" max="3861" width="14.7109375" customWidth="1"/>
    <col min="3862" max="3862" width="10.7109375" customWidth="1"/>
    <col min="3863" max="3863" width="14.7109375" customWidth="1"/>
    <col min="3864" max="3864" width="15.7109375" customWidth="1"/>
    <col min="3865" max="3865" width="3.7109375" customWidth="1"/>
    <col min="3866" max="3868" width="0" hidden="1" customWidth="1"/>
    <col min="3869" max="3869" width="15.7109375" customWidth="1"/>
    <col min="3870" max="3872" width="0" hidden="1" customWidth="1"/>
    <col min="3873" max="3873" width="15.7109375" customWidth="1"/>
    <col min="3875" max="3875" width="1.7109375" customWidth="1"/>
    <col min="3876" max="3876" width="14.7109375" customWidth="1"/>
    <col min="3877" max="3877" width="1.7109375" customWidth="1"/>
    <col min="3878" max="3878" width="14.7109375" customWidth="1"/>
    <col min="3879" max="3880" width="15.7109375" customWidth="1"/>
    <col min="4097" max="4107" width="0" hidden="1" customWidth="1"/>
    <col min="4108" max="4108" width="3.7109375" customWidth="1"/>
    <col min="4109" max="4110" width="8.7109375" customWidth="1"/>
    <col min="4111" max="4111" width="12.7109375" customWidth="1"/>
    <col min="4112" max="4113" width="15.7109375" customWidth="1"/>
    <col min="4114" max="4114" width="65.7109375" customWidth="1"/>
    <col min="4115" max="4115" width="10.7109375" customWidth="1"/>
    <col min="4116" max="4117" width="14.7109375" customWidth="1"/>
    <col min="4118" max="4118" width="10.7109375" customWidth="1"/>
    <col min="4119" max="4119" width="14.7109375" customWidth="1"/>
    <col min="4120" max="4120" width="15.7109375" customWidth="1"/>
    <col min="4121" max="4121" width="3.7109375" customWidth="1"/>
    <col min="4122" max="4124" width="0" hidden="1" customWidth="1"/>
    <col min="4125" max="4125" width="15.7109375" customWidth="1"/>
    <col min="4126" max="4128" width="0" hidden="1" customWidth="1"/>
    <col min="4129" max="4129" width="15.7109375" customWidth="1"/>
    <col min="4131" max="4131" width="1.7109375" customWidth="1"/>
    <col min="4132" max="4132" width="14.7109375" customWidth="1"/>
    <col min="4133" max="4133" width="1.7109375" customWidth="1"/>
    <col min="4134" max="4134" width="14.7109375" customWidth="1"/>
    <col min="4135" max="4136" width="15.7109375" customWidth="1"/>
    <col min="4353" max="4363" width="0" hidden="1" customWidth="1"/>
    <col min="4364" max="4364" width="3.7109375" customWidth="1"/>
    <col min="4365" max="4366" width="8.7109375" customWidth="1"/>
    <col min="4367" max="4367" width="12.7109375" customWidth="1"/>
    <col min="4368" max="4369" width="15.7109375" customWidth="1"/>
    <col min="4370" max="4370" width="65.7109375" customWidth="1"/>
    <col min="4371" max="4371" width="10.7109375" customWidth="1"/>
    <col min="4372" max="4373" width="14.7109375" customWidth="1"/>
    <col min="4374" max="4374" width="10.7109375" customWidth="1"/>
    <col min="4375" max="4375" width="14.7109375" customWidth="1"/>
    <col min="4376" max="4376" width="15.7109375" customWidth="1"/>
    <col min="4377" max="4377" width="3.7109375" customWidth="1"/>
    <col min="4378" max="4380" width="0" hidden="1" customWidth="1"/>
    <col min="4381" max="4381" width="15.7109375" customWidth="1"/>
    <col min="4382" max="4384" width="0" hidden="1" customWidth="1"/>
    <col min="4385" max="4385" width="15.7109375" customWidth="1"/>
    <col min="4387" max="4387" width="1.7109375" customWidth="1"/>
    <col min="4388" max="4388" width="14.7109375" customWidth="1"/>
    <col min="4389" max="4389" width="1.7109375" customWidth="1"/>
    <col min="4390" max="4390" width="14.7109375" customWidth="1"/>
    <col min="4391" max="4392" width="15.7109375" customWidth="1"/>
    <col min="4609" max="4619" width="0" hidden="1" customWidth="1"/>
    <col min="4620" max="4620" width="3.7109375" customWidth="1"/>
    <col min="4621" max="4622" width="8.7109375" customWidth="1"/>
    <col min="4623" max="4623" width="12.7109375" customWidth="1"/>
    <col min="4624" max="4625" width="15.7109375" customWidth="1"/>
    <col min="4626" max="4626" width="65.7109375" customWidth="1"/>
    <col min="4627" max="4627" width="10.7109375" customWidth="1"/>
    <col min="4628" max="4629" width="14.7109375" customWidth="1"/>
    <col min="4630" max="4630" width="10.7109375" customWidth="1"/>
    <col min="4631" max="4631" width="14.7109375" customWidth="1"/>
    <col min="4632" max="4632" width="15.7109375" customWidth="1"/>
    <col min="4633" max="4633" width="3.7109375" customWidth="1"/>
    <col min="4634" max="4636" width="0" hidden="1" customWidth="1"/>
    <col min="4637" max="4637" width="15.7109375" customWidth="1"/>
    <col min="4638" max="4640" width="0" hidden="1" customWidth="1"/>
    <col min="4641" max="4641" width="15.7109375" customWidth="1"/>
    <col min="4643" max="4643" width="1.7109375" customWidth="1"/>
    <col min="4644" max="4644" width="14.7109375" customWidth="1"/>
    <col min="4645" max="4645" width="1.7109375" customWidth="1"/>
    <col min="4646" max="4646" width="14.7109375" customWidth="1"/>
    <col min="4647" max="4648" width="15.7109375" customWidth="1"/>
    <col min="4865" max="4875" width="0" hidden="1" customWidth="1"/>
    <col min="4876" max="4876" width="3.7109375" customWidth="1"/>
    <col min="4877" max="4878" width="8.7109375" customWidth="1"/>
    <col min="4879" max="4879" width="12.7109375" customWidth="1"/>
    <col min="4880" max="4881" width="15.7109375" customWidth="1"/>
    <col min="4882" max="4882" width="65.7109375" customWidth="1"/>
    <col min="4883" max="4883" width="10.7109375" customWidth="1"/>
    <col min="4884" max="4885" width="14.7109375" customWidth="1"/>
    <col min="4886" max="4886" width="10.7109375" customWidth="1"/>
    <col min="4887" max="4887" width="14.7109375" customWidth="1"/>
    <col min="4888" max="4888" width="15.7109375" customWidth="1"/>
    <col min="4889" max="4889" width="3.7109375" customWidth="1"/>
    <col min="4890" max="4892" width="0" hidden="1" customWidth="1"/>
    <col min="4893" max="4893" width="15.7109375" customWidth="1"/>
    <col min="4894" max="4896" width="0" hidden="1" customWidth="1"/>
    <col min="4897" max="4897" width="15.7109375" customWidth="1"/>
    <col min="4899" max="4899" width="1.7109375" customWidth="1"/>
    <col min="4900" max="4900" width="14.7109375" customWidth="1"/>
    <col min="4901" max="4901" width="1.7109375" customWidth="1"/>
    <col min="4902" max="4902" width="14.7109375" customWidth="1"/>
    <col min="4903" max="4904" width="15.7109375" customWidth="1"/>
    <col min="5121" max="5131" width="0" hidden="1" customWidth="1"/>
    <col min="5132" max="5132" width="3.7109375" customWidth="1"/>
    <col min="5133" max="5134" width="8.7109375" customWidth="1"/>
    <col min="5135" max="5135" width="12.7109375" customWidth="1"/>
    <col min="5136" max="5137" width="15.7109375" customWidth="1"/>
    <col min="5138" max="5138" width="65.7109375" customWidth="1"/>
    <col min="5139" max="5139" width="10.7109375" customWidth="1"/>
    <col min="5140" max="5141" width="14.7109375" customWidth="1"/>
    <col min="5142" max="5142" width="10.7109375" customWidth="1"/>
    <col min="5143" max="5143" width="14.7109375" customWidth="1"/>
    <col min="5144" max="5144" width="15.7109375" customWidth="1"/>
    <col min="5145" max="5145" width="3.7109375" customWidth="1"/>
    <col min="5146" max="5148" width="0" hidden="1" customWidth="1"/>
    <col min="5149" max="5149" width="15.7109375" customWidth="1"/>
    <col min="5150" max="5152" width="0" hidden="1" customWidth="1"/>
    <col min="5153" max="5153" width="15.7109375" customWidth="1"/>
    <col min="5155" max="5155" width="1.7109375" customWidth="1"/>
    <col min="5156" max="5156" width="14.7109375" customWidth="1"/>
    <col min="5157" max="5157" width="1.7109375" customWidth="1"/>
    <col min="5158" max="5158" width="14.7109375" customWidth="1"/>
    <col min="5159" max="5160" width="15.7109375" customWidth="1"/>
    <col min="5377" max="5387" width="0" hidden="1" customWidth="1"/>
    <col min="5388" max="5388" width="3.7109375" customWidth="1"/>
    <col min="5389" max="5390" width="8.7109375" customWidth="1"/>
    <col min="5391" max="5391" width="12.7109375" customWidth="1"/>
    <col min="5392" max="5393" width="15.7109375" customWidth="1"/>
    <col min="5394" max="5394" width="65.7109375" customWidth="1"/>
    <col min="5395" max="5395" width="10.7109375" customWidth="1"/>
    <col min="5396" max="5397" width="14.7109375" customWidth="1"/>
    <col min="5398" max="5398" width="10.7109375" customWidth="1"/>
    <col min="5399" max="5399" width="14.7109375" customWidth="1"/>
    <col min="5400" max="5400" width="15.7109375" customWidth="1"/>
    <col min="5401" max="5401" width="3.7109375" customWidth="1"/>
    <col min="5402" max="5404" width="0" hidden="1" customWidth="1"/>
    <col min="5405" max="5405" width="15.7109375" customWidth="1"/>
    <col min="5406" max="5408" width="0" hidden="1" customWidth="1"/>
    <col min="5409" max="5409" width="15.7109375" customWidth="1"/>
    <col min="5411" max="5411" width="1.7109375" customWidth="1"/>
    <col min="5412" max="5412" width="14.7109375" customWidth="1"/>
    <col min="5413" max="5413" width="1.7109375" customWidth="1"/>
    <col min="5414" max="5414" width="14.7109375" customWidth="1"/>
    <col min="5415" max="5416" width="15.7109375" customWidth="1"/>
    <col min="5633" max="5643" width="0" hidden="1" customWidth="1"/>
    <col min="5644" max="5644" width="3.7109375" customWidth="1"/>
    <col min="5645" max="5646" width="8.7109375" customWidth="1"/>
    <col min="5647" max="5647" width="12.7109375" customWidth="1"/>
    <col min="5648" max="5649" width="15.7109375" customWidth="1"/>
    <col min="5650" max="5650" width="65.7109375" customWidth="1"/>
    <col min="5651" max="5651" width="10.7109375" customWidth="1"/>
    <col min="5652" max="5653" width="14.7109375" customWidth="1"/>
    <col min="5654" max="5654" width="10.7109375" customWidth="1"/>
    <col min="5655" max="5655" width="14.7109375" customWidth="1"/>
    <col min="5656" max="5656" width="15.7109375" customWidth="1"/>
    <col min="5657" max="5657" width="3.7109375" customWidth="1"/>
    <col min="5658" max="5660" width="0" hidden="1" customWidth="1"/>
    <col min="5661" max="5661" width="15.7109375" customWidth="1"/>
    <col min="5662" max="5664" width="0" hidden="1" customWidth="1"/>
    <col min="5665" max="5665" width="15.7109375" customWidth="1"/>
    <col min="5667" max="5667" width="1.7109375" customWidth="1"/>
    <col min="5668" max="5668" width="14.7109375" customWidth="1"/>
    <col min="5669" max="5669" width="1.7109375" customWidth="1"/>
    <col min="5670" max="5670" width="14.7109375" customWidth="1"/>
    <col min="5671" max="5672" width="15.7109375" customWidth="1"/>
    <col min="5889" max="5899" width="0" hidden="1" customWidth="1"/>
    <col min="5900" max="5900" width="3.7109375" customWidth="1"/>
    <col min="5901" max="5902" width="8.7109375" customWidth="1"/>
    <col min="5903" max="5903" width="12.7109375" customWidth="1"/>
    <col min="5904" max="5905" width="15.7109375" customWidth="1"/>
    <col min="5906" max="5906" width="65.7109375" customWidth="1"/>
    <col min="5907" max="5907" width="10.7109375" customWidth="1"/>
    <col min="5908" max="5909" width="14.7109375" customWidth="1"/>
    <col min="5910" max="5910" width="10.7109375" customWidth="1"/>
    <col min="5911" max="5911" width="14.7109375" customWidth="1"/>
    <col min="5912" max="5912" width="15.7109375" customWidth="1"/>
    <col min="5913" max="5913" width="3.7109375" customWidth="1"/>
    <col min="5914" max="5916" width="0" hidden="1" customWidth="1"/>
    <col min="5917" max="5917" width="15.7109375" customWidth="1"/>
    <col min="5918" max="5920" width="0" hidden="1" customWidth="1"/>
    <col min="5921" max="5921" width="15.7109375" customWidth="1"/>
    <col min="5923" max="5923" width="1.7109375" customWidth="1"/>
    <col min="5924" max="5924" width="14.7109375" customWidth="1"/>
    <col min="5925" max="5925" width="1.7109375" customWidth="1"/>
    <col min="5926" max="5926" width="14.7109375" customWidth="1"/>
    <col min="5927" max="5928" width="15.7109375" customWidth="1"/>
    <col min="6145" max="6155" width="0" hidden="1" customWidth="1"/>
    <col min="6156" max="6156" width="3.7109375" customWidth="1"/>
    <col min="6157" max="6158" width="8.7109375" customWidth="1"/>
    <col min="6159" max="6159" width="12.7109375" customWidth="1"/>
    <col min="6160" max="6161" width="15.7109375" customWidth="1"/>
    <col min="6162" max="6162" width="65.7109375" customWidth="1"/>
    <col min="6163" max="6163" width="10.7109375" customWidth="1"/>
    <col min="6164" max="6165" width="14.7109375" customWidth="1"/>
    <col min="6166" max="6166" width="10.7109375" customWidth="1"/>
    <col min="6167" max="6167" width="14.7109375" customWidth="1"/>
    <col min="6168" max="6168" width="15.7109375" customWidth="1"/>
    <col min="6169" max="6169" width="3.7109375" customWidth="1"/>
    <col min="6170" max="6172" width="0" hidden="1" customWidth="1"/>
    <col min="6173" max="6173" width="15.7109375" customWidth="1"/>
    <col min="6174" max="6176" width="0" hidden="1" customWidth="1"/>
    <col min="6177" max="6177" width="15.7109375" customWidth="1"/>
    <col min="6179" max="6179" width="1.7109375" customWidth="1"/>
    <col min="6180" max="6180" width="14.7109375" customWidth="1"/>
    <col min="6181" max="6181" width="1.7109375" customWidth="1"/>
    <col min="6182" max="6182" width="14.7109375" customWidth="1"/>
    <col min="6183" max="6184" width="15.7109375" customWidth="1"/>
    <col min="6401" max="6411" width="0" hidden="1" customWidth="1"/>
    <col min="6412" max="6412" width="3.7109375" customWidth="1"/>
    <col min="6413" max="6414" width="8.7109375" customWidth="1"/>
    <col min="6415" max="6415" width="12.7109375" customWidth="1"/>
    <col min="6416" max="6417" width="15.7109375" customWidth="1"/>
    <col min="6418" max="6418" width="65.7109375" customWidth="1"/>
    <col min="6419" max="6419" width="10.7109375" customWidth="1"/>
    <col min="6420" max="6421" width="14.7109375" customWidth="1"/>
    <col min="6422" max="6422" width="10.7109375" customWidth="1"/>
    <col min="6423" max="6423" width="14.7109375" customWidth="1"/>
    <col min="6424" max="6424" width="15.7109375" customWidth="1"/>
    <col min="6425" max="6425" width="3.7109375" customWidth="1"/>
    <col min="6426" max="6428" width="0" hidden="1" customWidth="1"/>
    <col min="6429" max="6429" width="15.7109375" customWidth="1"/>
    <col min="6430" max="6432" width="0" hidden="1" customWidth="1"/>
    <col min="6433" max="6433" width="15.7109375" customWidth="1"/>
    <col min="6435" max="6435" width="1.7109375" customWidth="1"/>
    <col min="6436" max="6436" width="14.7109375" customWidth="1"/>
    <col min="6437" max="6437" width="1.7109375" customWidth="1"/>
    <col min="6438" max="6438" width="14.7109375" customWidth="1"/>
    <col min="6439" max="6440" width="15.7109375" customWidth="1"/>
    <col min="6657" max="6667" width="0" hidden="1" customWidth="1"/>
    <col min="6668" max="6668" width="3.7109375" customWidth="1"/>
    <col min="6669" max="6670" width="8.7109375" customWidth="1"/>
    <col min="6671" max="6671" width="12.7109375" customWidth="1"/>
    <col min="6672" max="6673" width="15.7109375" customWidth="1"/>
    <col min="6674" max="6674" width="65.7109375" customWidth="1"/>
    <col min="6675" max="6675" width="10.7109375" customWidth="1"/>
    <col min="6676" max="6677" width="14.7109375" customWidth="1"/>
    <col min="6678" max="6678" width="10.7109375" customWidth="1"/>
    <col min="6679" max="6679" width="14.7109375" customWidth="1"/>
    <col min="6680" max="6680" width="15.7109375" customWidth="1"/>
    <col min="6681" max="6681" width="3.7109375" customWidth="1"/>
    <col min="6682" max="6684" width="0" hidden="1" customWidth="1"/>
    <col min="6685" max="6685" width="15.7109375" customWidth="1"/>
    <col min="6686" max="6688" width="0" hidden="1" customWidth="1"/>
    <col min="6689" max="6689" width="15.7109375" customWidth="1"/>
    <col min="6691" max="6691" width="1.7109375" customWidth="1"/>
    <col min="6692" max="6692" width="14.7109375" customWidth="1"/>
    <col min="6693" max="6693" width="1.7109375" customWidth="1"/>
    <col min="6694" max="6694" width="14.7109375" customWidth="1"/>
    <col min="6695" max="6696" width="15.7109375" customWidth="1"/>
    <col min="6913" max="6923" width="0" hidden="1" customWidth="1"/>
    <col min="6924" max="6924" width="3.7109375" customWidth="1"/>
    <col min="6925" max="6926" width="8.7109375" customWidth="1"/>
    <col min="6927" max="6927" width="12.7109375" customWidth="1"/>
    <col min="6928" max="6929" width="15.7109375" customWidth="1"/>
    <col min="6930" max="6930" width="65.7109375" customWidth="1"/>
    <col min="6931" max="6931" width="10.7109375" customWidth="1"/>
    <col min="6932" max="6933" width="14.7109375" customWidth="1"/>
    <col min="6934" max="6934" width="10.7109375" customWidth="1"/>
    <col min="6935" max="6935" width="14.7109375" customWidth="1"/>
    <col min="6936" max="6936" width="15.7109375" customWidth="1"/>
    <col min="6937" max="6937" width="3.7109375" customWidth="1"/>
    <col min="6938" max="6940" width="0" hidden="1" customWidth="1"/>
    <col min="6941" max="6941" width="15.7109375" customWidth="1"/>
    <col min="6942" max="6944" width="0" hidden="1" customWidth="1"/>
    <col min="6945" max="6945" width="15.7109375" customWidth="1"/>
    <col min="6947" max="6947" width="1.7109375" customWidth="1"/>
    <col min="6948" max="6948" width="14.7109375" customWidth="1"/>
    <col min="6949" max="6949" width="1.7109375" customWidth="1"/>
    <col min="6950" max="6950" width="14.7109375" customWidth="1"/>
    <col min="6951" max="6952" width="15.7109375" customWidth="1"/>
    <col min="7169" max="7179" width="0" hidden="1" customWidth="1"/>
    <col min="7180" max="7180" width="3.7109375" customWidth="1"/>
    <col min="7181" max="7182" width="8.7109375" customWidth="1"/>
    <col min="7183" max="7183" width="12.7109375" customWidth="1"/>
    <col min="7184" max="7185" width="15.7109375" customWidth="1"/>
    <col min="7186" max="7186" width="65.7109375" customWidth="1"/>
    <col min="7187" max="7187" width="10.7109375" customWidth="1"/>
    <col min="7188" max="7189" width="14.7109375" customWidth="1"/>
    <col min="7190" max="7190" width="10.7109375" customWidth="1"/>
    <col min="7191" max="7191" width="14.7109375" customWidth="1"/>
    <col min="7192" max="7192" width="15.7109375" customWidth="1"/>
    <col min="7193" max="7193" width="3.7109375" customWidth="1"/>
    <col min="7194" max="7196" width="0" hidden="1" customWidth="1"/>
    <col min="7197" max="7197" width="15.7109375" customWidth="1"/>
    <col min="7198" max="7200" width="0" hidden="1" customWidth="1"/>
    <col min="7201" max="7201" width="15.7109375" customWidth="1"/>
    <col min="7203" max="7203" width="1.7109375" customWidth="1"/>
    <col min="7204" max="7204" width="14.7109375" customWidth="1"/>
    <col min="7205" max="7205" width="1.7109375" customWidth="1"/>
    <col min="7206" max="7206" width="14.7109375" customWidth="1"/>
    <col min="7207" max="7208" width="15.7109375" customWidth="1"/>
    <col min="7425" max="7435" width="0" hidden="1" customWidth="1"/>
    <col min="7436" max="7436" width="3.7109375" customWidth="1"/>
    <col min="7437" max="7438" width="8.7109375" customWidth="1"/>
    <col min="7439" max="7439" width="12.7109375" customWidth="1"/>
    <col min="7440" max="7441" width="15.7109375" customWidth="1"/>
    <col min="7442" max="7442" width="65.7109375" customWidth="1"/>
    <col min="7443" max="7443" width="10.7109375" customWidth="1"/>
    <col min="7444" max="7445" width="14.7109375" customWidth="1"/>
    <col min="7446" max="7446" width="10.7109375" customWidth="1"/>
    <col min="7447" max="7447" width="14.7109375" customWidth="1"/>
    <col min="7448" max="7448" width="15.7109375" customWidth="1"/>
    <col min="7449" max="7449" width="3.7109375" customWidth="1"/>
    <col min="7450" max="7452" width="0" hidden="1" customWidth="1"/>
    <col min="7453" max="7453" width="15.7109375" customWidth="1"/>
    <col min="7454" max="7456" width="0" hidden="1" customWidth="1"/>
    <col min="7457" max="7457" width="15.7109375" customWidth="1"/>
    <col min="7459" max="7459" width="1.7109375" customWidth="1"/>
    <col min="7460" max="7460" width="14.7109375" customWidth="1"/>
    <col min="7461" max="7461" width="1.7109375" customWidth="1"/>
    <col min="7462" max="7462" width="14.7109375" customWidth="1"/>
    <col min="7463" max="7464" width="15.7109375" customWidth="1"/>
    <col min="7681" max="7691" width="0" hidden="1" customWidth="1"/>
    <col min="7692" max="7692" width="3.7109375" customWidth="1"/>
    <col min="7693" max="7694" width="8.7109375" customWidth="1"/>
    <col min="7695" max="7695" width="12.7109375" customWidth="1"/>
    <col min="7696" max="7697" width="15.7109375" customWidth="1"/>
    <col min="7698" max="7698" width="65.7109375" customWidth="1"/>
    <col min="7699" max="7699" width="10.7109375" customWidth="1"/>
    <col min="7700" max="7701" width="14.7109375" customWidth="1"/>
    <col min="7702" max="7702" width="10.7109375" customWidth="1"/>
    <col min="7703" max="7703" width="14.7109375" customWidth="1"/>
    <col min="7704" max="7704" width="15.7109375" customWidth="1"/>
    <col min="7705" max="7705" width="3.7109375" customWidth="1"/>
    <col min="7706" max="7708" width="0" hidden="1" customWidth="1"/>
    <col min="7709" max="7709" width="15.7109375" customWidth="1"/>
    <col min="7710" max="7712" width="0" hidden="1" customWidth="1"/>
    <col min="7713" max="7713" width="15.7109375" customWidth="1"/>
    <col min="7715" max="7715" width="1.7109375" customWidth="1"/>
    <col min="7716" max="7716" width="14.7109375" customWidth="1"/>
    <col min="7717" max="7717" width="1.7109375" customWidth="1"/>
    <col min="7718" max="7718" width="14.7109375" customWidth="1"/>
    <col min="7719" max="7720" width="15.7109375" customWidth="1"/>
    <col min="7937" max="7947" width="0" hidden="1" customWidth="1"/>
    <col min="7948" max="7948" width="3.7109375" customWidth="1"/>
    <col min="7949" max="7950" width="8.7109375" customWidth="1"/>
    <col min="7951" max="7951" width="12.7109375" customWidth="1"/>
    <col min="7952" max="7953" width="15.7109375" customWidth="1"/>
    <col min="7954" max="7954" width="65.7109375" customWidth="1"/>
    <col min="7955" max="7955" width="10.7109375" customWidth="1"/>
    <col min="7956" max="7957" width="14.7109375" customWidth="1"/>
    <col min="7958" max="7958" width="10.7109375" customWidth="1"/>
    <col min="7959" max="7959" width="14.7109375" customWidth="1"/>
    <col min="7960" max="7960" width="15.7109375" customWidth="1"/>
    <col min="7961" max="7961" width="3.7109375" customWidth="1"/>
    <col min="7962" max="7964" width="0" hidden="1" customWidth="1"/>
    <col min="7965" max="7965" width="15.7109375" customWidth="1"/>
    <col min="7966" max="7968" width="0" hidden="1" customWidth="1"/>
    <col min="7969" max="7969" width="15.7109375" customWidth="1"/>
    <col min="7971" max="7971" width="1.7109375" customWidth="1"/>
    <col min="7972" max="7972" width="14.7109375" customWidth="1"/>
    <col min="7973" max="7973" width="1.7109375" customWidth="1"/>
    <col min="7974" max="7974" width="14.7109375" customWidth="1"/>
    <col min="7975" max="7976" width="15.7109375" customWidth="1"/>
    <col min="8193" max="8203" width="0" hidden="1" customWidth="1"/>
    <col min="8204" max="8204" width="3.7109375" customWidth="1"/>
    <col min="8205" max="8206" width="8.7109375" customWidth="1"/>
    <col min="8207" max="8207" width="12.7109375" customWidth="1"/>
    <col min="8208" max="8209" width="15.7109375" customWidth="1"/>
    <col min="8210" max="8210" width="65.7109375" customWidth="1"/>
    <col min="8211" max="8211" width="10.7109375" customWidth="1"/>
    <col min="8212" max="8213" width="14.7109375" customWidth="1"/>
    <col min="8214" max="8214" width="10.7109375" customWidth="1"/>
    <col min="8215" max="8215" width="14.7109375" customWidth="1"/>
    <col min="8216" max="8216" width="15.7109375" customWidth="1"/>
    <col min="8217" max="8217" width="3.7109375" customWidth="1"/>
    <col min="8218" max="8220" width="0" hidden="1" customWidth="1"/>
    <col min="8221" max="8221" width="15.7109375" customWidth="1"/>
    <col min="8222" max="8224" width="0" hidden="1" customWidth="1"/>
    <col min="8225" max="8225" width="15.7109375" customWidth="1"/>
    <col min="8227" max="8227" width="1.7109375" customWidth="1"/>
    <col min="8228" max="8228" width="14.7109375" customWidth="1"/>
    <col min="8229" max="8229" width="1.7109375" customWidth="1"/>
    <col min="8230" max="8230" width="14.7109375" customWidth="1"/>
    <col min="8231" max="8232" width="15.7109375" customWidth="1"/>
    <col min="8449" max="8459" width="0" hidden="1" customWidth="1"/>
    <col min="8460" max="8460" width="3.7109375" customWidth="1"/>
    <col min="8461" max="8462" width="8.7109375" customWidth="1"/>
    <col min="8463" max="8463" width="12.7109375" customWidth="1"/>
    <col min="8464" max="8465" width="15.7109375" customWidth="1"/>
    <col min="8466" max="8466" width="65.7109375" customWidth="1"/>
    <col min="8467" max="8467" width="10.7109375" customWidth="1"/>
    <col min="8468" max="8469" width="14.7109375" customWidth="1"/>
    <col min="8470" max="8470" width="10.7109375" customWidth="1"/>
    <col min="8471" max="8471" width="14.7109375" customWidth="1"/>
    <col min="8472" max="8472" width="15.7109375" customWidth="1"/>
    <col min="8473" max="8473" width="3.7109375" customWidth="1"/>
    <col min="8474" max="8476" width="0" hidden="1" customWidth="1"/>
    <col min="8477" max="8477" width="15.7109375" customWidth="1"/>
    <col min="8478" max="8480" width="0" hidden="1" customWidth="1"/>
    <col min="8481" max="8481" width="15.7109375" customWidth="1"/>
    <col min="8483" max="8483" width="1.7109375" customWidth="1"/>
    <col min="8484" max="8484" width="14.7109375" customWidth="1"/>
    <col min="8485" max="8485" width="1.7109375" customWidth="1"/>
    <col min="8486" max="8486" width="14.7109375" customWidth="1"/>
    <col min="8487" max="8488" width="15.7109375" customWidth="1"/>
    <col min="8705" max="8715" width="0" hidden="1" customWidth="1"/>
    <col min="8716" max="8716" width="3.7109375" customWidth="1"/>
    <col min="8717" max="8718" width="8.7109375" customWidth="1"/>
    <col min="8719" max="8719" width="12.7109375" customWidth="1"/>
    <col min="8720" max="8721" width="15.7109375" customWidth="1"/>
    <col min="8722" max="8722" width="65.7109375" customWidth="1"/>
    <col min="8723" max="8723" width="10.7109375" customWidth="1"/>
    <col min="8724" max="8725" width="14.7109375" customWidth="1"/>
    <col min="8726" max="8726" width="10.7109375" customWidth="1"/>
    <col min="8727" max="8727" width="14.7109375" customWidth="1"/>
    <col min="8728" max="8728" width="15.7109375" customWidth="1"/>
    <col min="8729" max="8729" width="3.7109375" customWidth="1"/>
    <col min="8730" max="8732" width="0" hidden="1" customWidth="1"/>
    <col min="8733" max="8733" width="15.7109375" customWidth="1"/>
    <col min="8734" max="8736" width="0" hidden="1" customWidth="1"/>
    <col min="8737" max="8737" width="15.7109375" customWidth="1"/>
    <col min="8739" max="8739" width="1.7109375" customWidth="1"/>
    <col min="8740" max="8740" width="14.7109375" customWidth="1"/>
    <col min="8741" max="8741" width="1.7109375" customWidth="1"/>
    <col min="8742" max="8742" width="14.7109375" customWidth="1"/>
    <col min="8743" max="8744" width="15.7109375" customWidth="1"/>
    <col min="8961" max="8971" width="0" hidden="1" customWidth="1"/>
    <col min="8972" max="8972" width="3.7109375" customWidth="1"/>
    <col min="8973" max="8974" width="8.7109375" customWidth="1"/>
    <col min="8975" max="8975" width="12.7109375" customWidth="1"/>
    <col min="8976" max="8977" width="15.7109375" customWidth="1"/>
    <col min="8978" max="8978" width="65.7109375" customWidth="1"/>
    <col min="8979" max="8979" width="10.7109375" customWidth="1"/>
    <col min="8980" max="8981" width="14.7109375" customWidth="1"/>
    <col min="8982" max="8982" width="10.7109375" customWidth="1"/>
    <col min="8983" max="8983" width="14.7109375" customWidth="1"/>
    <col min="8984" max="8984" width="15.7109375" customWidth="1"/>
    <col min="8985" max="8985" width="3.7109375" customWidth="1"/>
    <col min="8986" max="8988" width="0" hidden="1" customWidth="1"/>
    <col min="8989" max="8989" width="15.7109375" customWidth="1"/>
    <col min="8990" max="8992" width="0" hidden="1" customWidth="1"/>
    <col min="8993" max="8993" width="15.7109375" customWidth="1"/>
    <col min="8995" max="8995" width="1.7109375" customWidth="1"/>
    <col min="8996" max="8996" width="14.7109375" customWidth="1"/>
    <col min="8997" max="8997" width="1.7109375" customWidth="1"/>
    <col min="8998" max="8998" width="14.7109375" customWidth="1"/>
    <col min="8999" max="9000" width="15.7109375" customWidth="1"/>
    <col min="9217" max="9227" width="0" hidden="1" customWidth="1"/>
    <col min="9228" max="9228" width="3.7109375" customWidth="1"/>
    <col min="9229" max="9230" width="8.7109375" customWidth="1"/>
    <col min="9231" max="9231" width="12.7109375" customWidth="1"/>
    <col min="9232" max="9233" width="15.7109375" customWidth="1"/>
    <col min="9234" max="9234" width="65.7109375" customWidth="1"/>
    <col min="9235" max="9235" width="10.7109375" customWidth="1"/>
    <col min="9236" max="9237" width="14.7109375" customWidth="1"/>
    <col min="9238" max="9238" width="10.7109375" customWidth="1"/>
    <col min="9239" max="9239" width="14.7109375" customWidth="1"/>
    <col min="9240" max="9240" width="15.7109375" customWidth="1"/>
    <col min="9241" max="9241" width="3.7109375" customWidth="1"/>
    <col min="9242" max="9244" width="0" hidden="1" customWidth="1"/>
    <col min="9245" max="9245" width="15.7109375" customWidth="1"/>
    <col min="9246" max="9248" width="0" hidden="1" customWidth="1"/>
    <col min="9249" max="9249" width="15.7109375" customWidth="1"/>
    <col min="9251" max="9251" width="1.7109375" customWidth="1"/>
    <col min="9252" max="9252" width="14.7109375" customWidth="1"/>
    <col min="9253" max="9253" width="1.7109375" customWidth="1"/>
    <col min="9254" max="9254" width="14.7109375" customWidth="1"/>
    <col min="9255" max="9256" width="15.7109375" customWidth="1"/>
    <col min="9473" max="9483" width="0" hidden="1" customWidth="1"/>
    <col min="9484" max="9484" width="3.7109375" customWidth="1"/>
    <col min="9485" max="9486" width="8.7109375" customWidth="1"/>
    <col min="9487" max="9487" width="12.7109375" customWidth="1"/>
    <col min="9488" max="9489" width="15.7109375" customWidth="1"/>
    <col min="9490" max="9490" width="65.7109375" customWidth="1"/>
    <col min="9491" max="9491" width="10.7109375" customWidth="1"/>
    <col min="9492" max="9493" width="14.7109375" customWidth="1"/>
    <col min="9494" max="9494" width="10.7109375" customWidth="1"/>
    <col min="9495" max="9495" width="14.7109375" customWidth="1"/>
    <col min="9496" max="9496" width="15.7109375" customWidth="1"/>
    <col min="9497" max="9497" width="3.7109375" customWidth="1"/>
    <col min="9498" max="9500" width="0" hidden="1" customWidth="1"/>
    <col min="9501" max="9501" width="15.7109375" customWidth="1"/>
    <col min="9502" max="9504" width="0" hidden="1" customWidth="1"/>
    <col min="9505" max="9505" width="15.7109375" customWidth="1"/>
    <col min="9507" max="9507" width="1.7109375" customWidth="1"/>
    <col min="9508" max="9508" width="14.7109375" customWidth="1"/>
    <col min="9509" max="9509" width="1.7109375" customWidth="1"/>
    <col min="9510" max="9510" width="14.7109375" customWidth="1"/>
    <col min="9511" max="9512" width="15.7109375" customWidth="1"/>
    <col min="9729" max="9739" width="0" hidden="1" customWidth="1"/>
    <col min="9740" max="9740" width="3.7109375" customWidth="1"/>
    <col min="9741" max="9742" width="8.7109375" customWidth="1"/>
    <col min="9743" max="9743" width="12.7109375" customWidth="1"/>
    <col min="9744" max="9745" width="15.7109375" customWidth="1"/>
    <col min="9746" max="9746" width="65.7109375" customWidth="1"/>
    <col min="9747" max="9747" width="10.7109375" customWidth="1"/>
    <col min="9748" max="9749" width="14.7109375" customWidth="1"/>
    <col min="9750" max="9750" width="10.7109375" customWidth="1"/>
    <col min="9751" max="9751" width="14.7109375" customWidth="1"/>
    <col min="9752" max="9752" width="15.7109375" customWidth="1"/>
    <col min="9753" max="9753" width="3.7109375" customWidth="1"/>
    <col min="9754" max="9756" width="0" hidden="1" customWidth="1"/>
    <col min="9757" max="9757" width="15.7109375" customWidth="1"/>
    <col min="9758" max="9760" width="0" hidden="1" customWidth="1"/>
    <col min="9761" max="9761" width="15.7109375" customWidth="1"/>
    <col min="9763" max="9763" width="1.7109375" customWidth="1"/>
    <col min="9764" max="9764" width="14.7109375" customWidth="1"/>
    <col min="9765" max="9765" width="1.7109375" customWidth="1"/>
    <col min="9766" max="9766" width="14.7109375" customWidth="1"/>
    <col min="9767" max="9768" width="15.7109375" customWidth="1"/>
    <col min="9985" max="9995" width="0" hidden="1" customWidth="1"/>
    <col min="9996" max="9996" width="3.7109375" customWidth="1"/>
    <col min="9997" max="9998" width="8.7109375" customWidth="1"/>
    <col min="9999" max="9999" width="12.7109375" customWidth="1"/>
    <col min="10000" max="10001" width="15.7109375" customWidth="1"/>
    <col min="10002" max="10002" width="65.7109375" customWidth="1"/>
    <col min="10003" max="10003" width="10.7109375" customWidth="1"/>
    <col min="10004" max="10005" width="14.7109375" customWidth="1"/>
    <col min="10006" max="10006" width="10.7109375" customWidth="1"/>
    <col min="10007" max="10007" width="14.7109375" customWidth="1"/>
    <col min="10008" max="10008" width="15.7109375" customWidth="1"/>
    <col min="10009" max="10009" width="3.7109375" customWidth="1"/>
    <col min="10010" max="10012" width="0" hidden="1" customWidth="1"/>
    <col min="10013" max="10013" width="15.7109375" customWidth="1"/>
    <col min="10014" max="10016" width="0" hidden="1" customWidth="1"/>
    <col min="10017" max="10017" width="15.7109375" customWidth="1"/>
    <col min="10019" max="10019" width="1.7109375" customWidth="1"/>
    <col min="10020" max="10020" width="14.7109375" customWidth="1"/>
    <col min="10021" max="10021" width="1.7109375" customWidth="1"/>
    <col min="10022" max="10022" width="14.7109375" customWidth="1"/>
    <col min="10023" max="10024" width="15.7109375" customWidth="1"/>
    <col min="10241" max="10251" width="0" hidden="1" customWidth="1"/>
    <col min="10252" max="10252" width="3.7109375" customWidth="1"/>
    <col min="10253" max="10254" width="8.7109375" customWidth="1"/>
    <col min="10255" max="10255" width="12.7109375" customWidth="1"/>
    <col min="10256" max="10257" width="15.7109375" customWidth="1"/>
    <col min="10258" max="10258" width="65.7109375" customWidth="1"/>
    <col min="10259" max="10259" width="10.7109375" customWidth="1"/>
    <col min="10260" max="10261" width="14.7109375" customWidth="1"/>
    <col min="10262" max="10262" width="10.7109375" customWidth="1"/>
    <col min="10263" max="10263" width="14.7109375" customWidth="1"/>
    <col min="10264" max="10264" width="15.7109375" customWidth="1"/>
    <col min="10265" max="10265" width="3.7109375" customWidth="1"/>
    <col min="10266" max="10268" width="0" hidden="1" customWidth="1"/>
    <col min="10269" max="10269" width="15.7109375" customWidth="1"/>
    <col min="10270" max="10272" width="0" hidden="1" customWidth="1"/>
    <col min="10273" max="10273" width="15.7109375" customWidth="1"/>
    <col min="10275" max="10275" width="1.7109375" customWidth="1"/>
    <col min="10276" max="10276" width="14.7109375" customWidth="1"/>
    <col min="10277" max="10277" width="1.7109375" customWidth="1"/>
    <col min="10278" max="10278" width="14.7109375" customWidth="1"/>
    <col min="10279" max="10280" width="15.7109375" customWidth="1"/>
    <col min="10497" max="10507" width="0" hidden="1" customWidth="1"/>
    <col min="10508" max="10508" width="3.7109375" customWidth="1"/>
    <col min="10509" max="10510" width="8.7109375" customWidth="1"/>
    <col min="10511" max="10511" width="12.7109375" customWidth="1"/>
    <col min="10512" max="10513" width="15.7109375" customWidth="1"/>
    <col min="10514" max="10514" width="65.7109375" customWidth="1"/>
    <col min="10515" max="10515" width="10.7109375" customWidth="1"/>
    <col min="10516" max="10517" width="14.7109375" customWidth="1"/>
    <col min="10518" max="10518" width="10.7109375" customWidth="1"/>
    <col min="10519" max="10519" width="14.7109375" customWidth="1"/>
    <col min="10520" max="10520" width="15.7109375" customWidth="1"/>
    <col min="10521" max="10521" width="3.7109375" customWidth="1"/>
    <col min="10522" max="10524" width="0" hidden="1" customWidth="1"/>
    <col min="10525" max="10525" width="15.7109375" customWidth="1"/>
    <col min="10526" max="10528" width="0" hidden="1" customWidth="1"/>
    <col min="10529" max="10529" width="15.7109375" customWidth="1"/>
    <col min="10531" max="10531" width="1.7109375" customWidth="1"/>
    <col min="10532" max="10532" width="14.7109375" customWidth="1"/>
    <col min="10533" max="10533" width="1.7109375" customWidth="1"/>
    <col min="10534" max="10534" width="14.7109375" customWidth="1"/>
    <col min="10535" max="10536" width="15.7109375" customWidth="1"/>
    <col min="10753" max="10763" width="0" hidden="1" customWidth="1"/>
    <col min="10764" max="10764" width="3.7109375" customWidth="1"/>
    <col min="10765" max="10766" width="8.7109375" customWidth="1"/>
    <col min="10767" max="10767" width="12.7109375" customWidth="1"/>
    <col min="10768" max="10769" width="15.7109375" customWidth="1"/>
    <col min="10770" max="10770" width="65.7109375" customWidth="1"/>
    <col min="10771" max="10771" width="10.7109375" customWidth="1"/>
    <col min="10772" max="10773" width="14.7109375" customWidth="1"/>
    <col min="10774" max="10774" width="10.7109375" customWidth="1"/>
    <col min="10775" max="10775" width="14.7109375" customWidth="1"/>
    <col min="10776" max="10776" width="15.7109375" customWidth="1"/>
    <col min="10777" max="10777" width="3.7109375" customWidth="1"/>
    <col min="10778" max="10780" width="0" hidden="1" customWidth="1"/>
    <col min="10781" max="10781" width="15.7109375" customWidth="1"/>
    <col min="10782" max="10784" width="0" hidden="1" customWidth="1"/>
    <col min="10785" max="10785" width="15.7109375" customWidth="1"/>
    <col min="10787" max="10787" width="1.7109375" customWidth="1"/>
    <col min="10788" max="10788" width="14.7109375" customWidth="1"/>
    <col min="10789" max="10789" width="1.7109375" customWidth="1"/>
    <col min="10790" max="10790" width="14.7109375" customWidth="1"/>
    <col min="10791" max="10792" width="15.7109375" customWidth="1"/>
    <col min="11009" max="11019" width="0" hidden="1" customWidth="1"/>
    <col min="11020" max="11020" width="3.7109375" customWidth="1"/>
    <col min="11021" max="11022" width="8.7109375" customWidth="1"/>
    <col min="11023" max="11023" width="12.7109375" customWidth="1"/>
    <col min="11024" max="11025" width="15.7109375" customWidth="1"/>
    <col min="11026" max="11026" width="65.7109375" customWidth="1"/>
    <col min="11027" max="11027" width="10.7109375" customWidth="1"/>
    <col min="11028" max="11029" width="14.7109375" customWidth="1"/>
    <col min="11030" max="11030" width="10.7109375" customWidth="1"/>
    <col min="11031" max="11031" width="14.7109375" customWidth="1"/>
    <col min="11032" max="11032" width="15.7109375" customWidth="1"/>
    <col min="11033" max="11033" width="3.7109375" customWidth="1"/>
    <col min="11034" max="11036" width="0" hidden="1" customWidth="1"/>
    <col min="11037" max="11037" width="15.7109375" customWidth="1"/>
    <col min="11038" max="11040" width="0" hidden="1" customWidth="1"/>
    <col min="11041" max="11041" width="15.7109375" customWidth="1"/>
    <col min="11043" max="11043" width="1.7109375" customWidth="1"/>
    <col min="11044" max="11044" width="14.7109375" customWidth="1"/>
    <col min="11045" max="11045" width="1.7109375" customWidth="1"/>
    <col min="11046" max="11046" width="14.7109375" customWidth="1"/>
    <col min="11047" max="11048" width="15.7109375" customWidth="1"/>
    <col min="11265" max="11275" width="0" hidden="1" customWidth="1"/>
    <col min="11276" max="11276" width="3.7109375" customWidth="1"/>
    <col min="11277" max="11278" width="8.7109375" customWidth="1"/>
    <col min="11279" max="11279" width="12.7109375" customWidth="1"/>
    <col min="11280" max="11281" width="15.7109375" customWidth="1"/>
    <col min="11282" max="11282" width="65.7109375" customWidth="1"/>
    <col min="11283" max="11283" width="10.7109375" customWidth="1"/>
    <col min="11284" max="11285" width="14.7109375" customWidth="1"/>
    <col min="11286" max="11286" width="10.7109375" customWidth="1"/>
    <col min="11287" max="11287" width="14.7109375" customWidth="1"/>
    <col min="11288" max="11288" width="15.7109375" customWidth="1"/>
    <col min="11289" max="11289" width="3.7109375" customWidth="1"/>
    <col min="11290" max="11292" width="0" hidden="1" customWidth="1"/>
    <col min="11293" max="11293" width="15.7109375" customWidth="1"/>
    <col min="11294" max="11296" width="0" hidden="1" customWidth="1"/>
    <col min="11297" max="11297" width="15.7109375" customWidth="1"/>
    <col min="11299" max="11299" width="1.7109375" customWidth="1"/>
    <col min="11300" max="11300" width="14.7109375" customWidth="1"/>
    <col min="11301" max="11301" width="1.7109375" customWidth="1"/>
    <col min="11302" max="11302" width="14.7109375" customWidth="1"/>
    <col min="11303" max="11304" width="15.7109375" customWidth="1"/>
    <col min="11521" max="11531" width="0" hidden="1" customWidth="1"/>
    <col min="11532" max="11532" width="3.7109375" customWidth="1"/>
    <col min="11533" max="11534" width="8.7109375" customWidth="1"/>
    <col min="11535" max="11535" width="12.7109375" customWidth="1"/>
    <col min="11536" max="11537" width="15.7109375" customWidth="1"/>
    <col min="11538" max="11538" width="65.7109375" customWidth="1"/>
    <col min="11539" max="11539" width="10.7109375" customWidth="1"/>
    <col min="11540" max="11541" width="14.7109375" customWidth="1"/>
    <col min="11542" max="11542" width="10.7109375" customWidth="1"/>
    <col min="11543" max="11543" width="14.7109375" customWidth="1"/>
    <col min="11544" max="11544" width="15.7109375" customWidth="1"/>
    <col min="11545" max="11545" width="3.7109375" customWidth="1"/>
    <col min="11546" max="11548" width="0" hidden="1" customWidth="1"/>
    <col min="11549" max="11549" width="15.7109375" customWidth="1"/>
    <col min="11550" max="11552" width="0" hidden="1" customWidth="1"/>
    <col min="11553" max="11553" width="15.7109375" customWidth="1"/>
    <col min="11555" max="11555" width="1.7109375" customWidth="1"/>
    <col min="11556" max="11556" width="14.7109375" customWidth="1"/>
    <col min="11557" max="11557" width="1.7109375" customWidth="1"/>
    <col min="11558" max="11558" width="14.7109375" customWidth="1"/>
    <col min="11559" max="11560" width="15.7109375" customWidth="1"/>
    <col min="11777" max="11787" width="0" hidden="1" customWidth="1"/>
    <col min="11788" max="11788" width="3.7109375" customWidth="1"/>
    <col min="11789" max="11790" width="8.7109375" customWidth="1"/>
    <col min="11791" max="11791" width="12.7109375" customWidth="1"/>
    <col min="11792" max="11793" width="15.7109375" customWidth="1"/>
    <col min="11794" max="11794" width="65.7109375" customWidth="1"/>
    <col min="11795" max="11795" width="10.7109375" customWidth="1"/>
    <col min="11796" max="11797" width="14.7109375" customWidth="1"/>
    <col min="11798" max="11798" width="10.7109375" customWidth="1"/>
    <col min="11799" max="11799" width="14.7109375" customWidth="1"/>
    <col min="11800" max="11800" width="15.7109375" customWidth="1"/>
    <col min="11801" max="11801" width="3.7109375" customWidth="1"/>
    <col min="11802" max="11804" width="0" hidden="1" customWidth="1"/>
    <col min="11805" max="11805" width="15.7109375" customWidth="1"/>
    <col min="11806" max="11808" width="0" hidden="1" customWidth="1"/>
    <col min="11809" max="11809" width="15.7109375" customWidth="1"/>
    <col min="11811" max="11811" width="1.7109375" customWidth="1"/>
    <col min="11812" max="11812" width="14.7109375" customWidth="1"/>
    <col min="11813" max="11813" width="1.7109375" customWidth="1"/>
    <col min="11814" max="11814" width="14.7109375" customWidth="1"/>
    <col min="11815" max="11816" width="15.7109375" customWidth="1"/>
    <col min="12033" max="12043" width="0" hidden="1" customWidth="1"/>
    <col min="12044" max="12044" width="3.7109375" customWidth="1"/>
    <col min="12045" max="12046" width="8.7109375" customWidth="1"/>
    <col min="12047" max="12047" width="12.7109375" customWidth="1"/>
    <col min="12048" max="12049" width="15.7109375" customWidth="1"/>
    <col min="12050" max="12050" width="65.7109375" customWidth="1"/>
    <col min="12051" max="12051" width="10.7109375" customWidth="1"/>
    <col min="12052" max="12053" width="14.7109375" customWidth="1"/>
    <col min="12054" max="12054" width="10.7109375" customWidth="1"/>
    <col min="12055" max="12055" width="14.7109375" customWidth="1"/>
    <col min="12056" max="12056" width="15.7109375" customWidth="1"/>
    <col min="12057" max="12057" width="3.7109375" customWidth="1"/>
    <col min="12058" max="12060" width="0" hidden="1" customWidth="1"/>
    <col min="12061" max="12061" width="15.7109375" customWidth="1"/>
    <col min="12062" max="12064" width="0" hidden="1" customWidth="1"/>
    <col min="12065" max="12065" width="15.7109375" customWidth="1"/>
    <col min="12067" max="12067" width="1.7109375" customWidth="1"/>
    <col min="12068" max="12068" width="14.7109375" customWidth="1"/>
    <col min="12069" max="12069" width="1.7109375" customWidth="1"/>
    <col min="12070" max="12070" width="14.7109375" customWidth="1"/>
    <col min="12071" max="12072" width="15.7109375" customWidth="1"/>
    <col min="12289" max="12299" width="0" hidden="1" customWidth="1"/>
    <col min="12300" max="12300" width="3.7109375" customWidth="1"/>
    <col min="12301" max="12302" width="8.7109375" customWidth="1"/>
    <col min="12303" max="12303" width="12.7109375" customWidth="1"/>
    <col min="12304" max="12305" width="15.7109375" customWidth="1"/>
    <col min="12306" max="12306" width="65.7109375" customWidth="1"/>
    <col min="12307" max="12307" width="10.7109375" customWidth="1"/>
    <col min="12308" max="12309" width="14.7109375" customWidth="1"/>
    <col min="12310" max="12310" width="10.7109375" customWidth="1"/>
    <col min="12311" max="12311" width="14.7109375" customWidth="1"/>
    <col min="12312" max="12312" width="15.7109375" customWidth="1"/>
    <col min="12313" max="12313" width="3.7109375" customWidth="1"/>
    <col min="12314" max="12316" width="0" hidden="1" customWidth="1"/>
    <col min="12317" max="12317" width="15.7109375" customWidth="1"/>
    <col min="12318" max="12320" width="0" hidden="1" customWidth="1"/>
    <col min="12321" max="12321" width="15.7109375" customWidth="1"/>
    <col min="12323" max="12323" width="1.7109375" customWidth="1"/>
    <col min="12324" max="12324" width="14.7109375" customWidth="1"/>
    <col min="12325" max="12325" width="1.7109375" customWidth="1"/>
    <col min="12326" max="12326" width="14.7109375" customWidth="1"/>
    <col min="12327" max="12328" width="15.7109375" customWidth="1"/>
    <col min="12545" max="12555" width="0" hidden="1" customWidth="1"/>
    <col min="12556" max="12556" width="3.7109375" customWidth="1"/>
    <col min="12557" max="12558" width="8.7109375" customWidth="1"/>
    <col min="12559" max="12559" width="12.7109375" customWidth="1"/>
    <col min="12560" max="12561" width="15.7109375" customWidth="1"/>
    <col min="12562" max="12562" width="65.7109375" customWidth="1"/>
    <col min="12563" max="12563" width="10.7109375" customWidth="1"/>
    <col min="12564" max="12565" width="14.7109375" customWidth="1"/>
    <col min="12566" max="12566" width="10.7109375" customWidth="1"/>
    <col min="12567" max="12567" width="14.7109375" customWidth="1"/>
    <col min="12568" max="12568" width="15.7109375" customWidth="1"/>
    <col min="12569" max="12569" width="3.7109375" customWidth="1"/>
    <col min="12570" max="12572" width="0" hidden="1" customWidth="1"/>
    <col min="12573" max="12573" width="15.7109375" customWidth="1"/>
    <col min="12574" max="12576" width="0" hidden="1" customWidth="1"/>
    <col min="12577" max="12577" width="15.7109375" customWidth="1"/>
    <col min="12579" max="12579" width="1.7109375" customWidth="1"/>
    <col min="12580" max="12580" width="14.7109375" customWidth="1"/>
    <col min="12581" max="12581" width="1.7109375" customWidth="1"/>
    <col min="12582" max="12582" width="14.7109375" customWidth="1"/>
    <col min="12583" max="12584" width="15.7109375" customWidth="1"/>
    <col min="12801" max="12811" width="0" hidden="1" customWidth="1"/>
    <col min="12812" max="12812" width="3.7109375" customWidth="1"/>
    <col min="12813" max="12814" width="8.7109375" customWidth="1"/>
    <col min="12815" max="12815" width="12.7109375" customWidth="1"/>
    <col min="12816" max="12817" width="15.7109375" customWidth="1"/>
    <col min="12818" max="12818" width="65.7109375" customWidth="1"/>
    <col min="12819" max="12819" width="10.7109375" customWidth="1"/>
    <col min="12820" max="12821" width="14.7109375" customWidth="1"/>
    <col min="12822" max="12822" width="10.7109375" customWidth="1"/>
    <col min="12823" max="12823" width="14.7109375" customWidth="1"/>
    <col min="12824" max="12824" width="15.7109375" customWidth="1"/>
    <col min="12825" max="12825" width="3.7109375" customWidth="1"/>
    <col min="12826" max="12828" width="0" hidden="1" customWidth="1"/>
    <col min="12829" max="12829" width="15.7109375" customWidth="1"/>
    <col min="12830" max="12832" width="0" hidden="1" customWidth="1"/>
    <col min="12833" max="12833" width="15.7109375" customWidth="1"/>
    <col min="12835" max="12835" width="1.7109375" customWidth="1"/>
    <col min="12836" max="12836" width="14.7109375" customWidth="1"/>
    <col min="12837" max="12837" width="1.7109375" customWidth="1"/>
    <col min="12838" max="12838" width="14.7109375" customWidth="1"/>
    <col min="12839" max="12840" width="15.7109375" customWidth="1"/>
    <col min="13057" max="13067" width="0" hidden="1" customWidth="1"/>
    <col min="13068" max="13068" width="3.7109375" customWidth="1"/>
    <col min="13069" max="13070" width="8.7109375" customWidth="1"/>
    <col min="13071" max="13071" width="12.7109375" customWidth="1"/>
    <col min="13072" max="13073" width="15.7109375" customWidth="1"/>
    <col min="13074" max="13074" width="65.7109375" customWidth="1"/>
    <col min="13075" max="13075" width="10.7109375" customWidth="1"/>
    <col min="13076" max="13077" width="14.7109375" customWidth="1"/>
    <col min="13078" max="13078" width="10.7109375" customWidth="1"/>
    <col min="13079" max="13079" width="14.7109375" customWidth="1"/>
    <col min="13080" max="13080" width="15.7109375" customWidth="1"/>
    <col min="13081" max="13081" width="3.7109375" customWidth="1"/>
    <col min="13082" max="13084" width="0" hidden="1" customWidth="1"/>
    <col min="13085" max="13085" width="15.7109375" customWidth="1"/>
    <col min="13086" max="13088" width="0" hidden="1" customWidth="1"/>
    <col min="13089" max="13089" width="15.7109375" customWidth="1"/>
    <col min="13091" max="13091" width="1.7109375" customWidth="1"/>
    <col min="13092" max="13092" width="14.7109375" customWidth="1"/>
    <col min="13093" max="13093" width="1.7109375" customWidth="1"/>
    <col min="13094" max="13094" width="14.7109375" customWidth="1"/>
    <col min="13095" max="13096" width="15.7109375" customWidth="1"/>
    <col min="13313" max="13323" width="0" hidden="1" customWidth="1"/>
    <col min="13324" max="13324" width="3.7109375" customWidth="1"/>
    <col min="13325" max="13326" width="8.7109375" customWidth="1"/>
    <col min="13327" max="13327" width="12.7109375" customWidth="1"/>
    <col min="13328" max="13329" width="15.7109375" customWidth="1"/>
    <col min="13330" max="13330" width="65.7109375" customWidth="1"/>
    <col min="13331" max="13331" width="10.7109375" customWidth="1"/>
    <col min="13332" max="13333" width="14.7109375" customWidth="1"/>
    <col min="13334" max="13334" width="10.7109375" customWidth="1"/>
    <col min="13335" max="13335" width="14.7109375" customWidth="1"/>
    <col min="13336" max="13336" width="15.7109375" customWidth="1"/>
    <col min="13337" max="13337" width="3.7109375" customWidth="1"/>
    <col min="13338" max="13340" width="0" hidden="1" customWidth="1"/>
    <col min="13341" max="13341" width="15.7109375" customWidth="1"/>
    <col min="13342" max="13344" width="0" hidden="1" customWidth="1"/>
    <col min="13345" max="13345" width="15.7109375" customWidth="1"/>
    <col min="13347" max="13347" width="1.7109375" customWidth="1"/>
    <col min="13348" max="13348" width="14.7109375" customWidth="1"/>
    <col min="13349" max="13349" width="1.7109375" customWidth="1"/>
    <col min="13350" max="13350" width="14.7109375" customWidth="1"/>
    <col min="13351" max="13352" width="15.7109375" customWidth="1"/>
    <col min="13569" max="13579" width="0" hidden="1" customWidth="1"/>
    <col min="13580" max="13580" width="3.7109375" customWidth="1"/>
    <col min="13581" max="13582" width="8.7109375" customWidth="1"/>
    <col min="13583" max="13583" width="12.7109375" customWidth="1"/>
    <col min="13584" max="13585" width="15.7109375" customWidth="1"/>
    <col min="13586" max="13586" width="65.7109375" customWidth="1"/>
    <col min="13587" max="13587" width="10.7109375" customWidth="1"/>
    <col min="13588" max="13589" width="14.7109375" customWidth="1"/>
    <col min="13590" max="13590" width="10.7109375" customWidth="1"/>
    <col min="13591" max="13591" width="14.7109375" customWidth="1"/>
    <col min="13592" max="13592" width="15.7109375" customWidth="1"/>
    <col min="13593" max="13593" width="3.7109375" customWidth="1"/>
    <col min="13594" max="13596" width="0" hidden="1" customWidth="1"/>
    <col min="13597" max="13597" width="15.7109375" customWidth="1"/>
    <col min="13598" max="13600" width="0" hidden="1" customWidth="1"/>
    <col min="13601" max="13601" width="15.7109375" customWidth="1"/>
    <col min="13603" max="13603" width="1.7109375" customWidth="1"/>
    <col min="13604" max="13604" width="14.7109375" customWidth="1"/>
    <col min="13605" max="13605" width="1.7109375" customWidth="1"/>
    <col min="13606" max="13606" width="14.7109375" customWidth="1"/>
    <col min="13607" max="13608" width="15.7109375" customWidth="1"/>
    <col min="13825" max="13835" width="0" hidden="1" customWidth="1"/>
    <col min="13836" max="13836" width="3.7109375" customWidth="1"/>
    <col min="13837" max="13838" width="8.7109375" customWidth="1"/>
    <col min="13839" max="13839" width="12.7109375" customWidth="1"/>
    <col min="13840" max="13841" width="15.7109375" customWidth="1"/>
    <col min="13842" max="13842" width="65.7109375" customWidth="1"/>
    <col min="13843" max="13843" width="10.7109375" customWidth="1"/>
    <col min="13844" max="13845" width="14.7109375" customWidth="1"/>
    <col min="13846" max="13846" width="10.7109375" customWidth="1"/>
    <col min="13847" max="13847" width="14.7109375" customWidth="1"/>
    <col min="13848" max="13848" width="15.7109375" customWidth="1"/>
    <col min="13849" max="13849" width="3.7109375" customWidth="1"/>
    <col min="13850" max="13852" width="0" hidden="1" customWidth="1"/>
    <col min="13853" max="13853" width="15.7109375" customWidth="1"/>
    <col min="13854" max="13856" width="0" hidden="1" customWidth="1"/>
    <col min="13857" max="13857" width="15.7109375" customWidth="1"/>
    <col min="13859" max="13859" width="1.7109375" customWidth="1"/>
    <col min="13860" max="13860" width="14.7109375" customWidth="1"/>
    <col min="13861" max="13861" width="1.7109375" customWidth="1"/>
    <col min="13862" max="13862" width="14.7109375" customWidth="1"/>
    <col min="13863" max="13864" width="15.7109375" customWidth="1"/>
    <col min="14081" max="14091" width="0" hidden="1" customWidth="1"/>
    <col min="14092" max="14092" width="3.7109375" customWidth="1"/>
    <col min="14093" max="14094" width="8.7109375" customWidth="1"/>
    <col min="14095" max="14095" width="12.7109375" customWidth="1"/>
    <col min="14096" max="14097" width="15.7109375" customWidth="1"/>
    <col min="14098" max="14098" width="65.7109375" customWidth="1"/>
    <col min="14099" max="14099" width="10.7109375" customWidth="1"/>
    <col min="14100" max="14101" width="14.7109375" customWidth="1"/>
    <col min="14102" max="14102" width="10.7109375" customWidth="1"/>
    <col min="14103" max="14103" width="14.7109375" customWidth="1"/>
    <col min="14104" max="14104" width="15.7109375" customWidth="1"/>
    <col min="14105" max="14105" width="3.7109375" customWidth="1"/>
    <col min="14106" max="14108" width="0" hidden="1" customWidth="1"/>
    <col min="14109" max="14109" width="15.7109375" customWidth="1"/>
    <col min="14110" max="14112" width="0" hidden="1" customWidth="1"/>
    <col min="14113" max="14113" width="15.7109375" customWidth="1"/>
    <col min="14115" max="14115" width="1.7109375" customWidth="1"/>
    <col min="14116" max="14116" width="14.7109375" customWidth="1"/>
    <col min="14117" max="14117" width="1.7109375" customWidth="1"/>
    <col min="14118" max="14118" width="14.7109375" customWidth="1"/>
    <col min="14119" max="14120" width="15.7109375" customWidth="1"/>
    <col min="14337" max="14347" width="0" hidden="1" customWidth="1"/>
    <col min="14348" max="14348" width="3.7109375" customWidth="1"/>
    <col min="14349" max="14350" width="8.7109375" customWidth="1"/>
    <col min="14351" max="14351" width="12.7109375" customWidth="1"/>
    <col min="14352" max="14353" width="15.7109375" customWidth="1"/>
    <col min="14354" max="14354" width="65.7109375" customWidth="1"/>
    <col min="14355" max="14355" width="10.7109375" customWidth="1"/>
    <col min="14356" max="14357" width="14.7109375" customWidth="1"/>
    <col min="14358" max="14358" width="10.7109375" customWidth="1"/>
    <col min="14359" max="14359" width="14.7109375" customWidth="1"/>
    <col min="14360" max="14360" width="15.7109375" customWidth="1"/>
    <col min="14361" max="14361" width="3.7109375" customWidth="1"/>
    <col min="14362" max="14364" width="0" hidden="1" customWidth="1"/>
    <col min="14365" max="14365" width="15.7109375" customWidth="1"/>
    <col min="14366" max="14368" width="0" hidden="1" customWidth="1"/>
    <col min="14369" max="14369" width="15.7109375" customWidth="1"/>
    <col min="14371" max="14371" width="1.7109375" customWidth="1"/>
    <col min="14372" max="14372" width="14.7109375" customWidth="1"/>
    <col min="14373" max="14373" width="1.7109375" customWidth="1"/>
    <col min="14374" max="14374" width="14.7109375" customWidth="1"/>
    <col min="14375" max="14376" width="15.7109375" customWidth="1"/>
    <col min="14593" max="14603" width="0" hidden="1" customWidth="1"/>
    <col min="14604" max="14604" width="3.7109375" customWidth="1"/>
    <col min="14605" max="14606" width="8.7109375" customWidth="1"/>
    <col min="14607" max="14607" width="12.7109375" customWidth="1"/>
    <col min="14608" max="14609" width="15.7109375" customWidth="1"/>
    <col min="14610" max="14610" width="65.7109375" customWidth="1"/>
    <col min="14611" max="14611" width="10.7109375" customWidth="1"/>
    <col min="14612" max="14613" width="14.7109375" customWidth="1"/>
    <col min="14614" max="14614" width="10.7109375" customWidth="1"/>
    <col min="14615" max="14615" width="14.7109375" customWidth="1"/>
    <col min="14616" max="14616" width="15.7109375" customWidth="1"/>
    <col min="14617" max="14617" width="3.7109375" customWidth="1"/>
    <col min="14618" max="14620" width="0" hidden="1" customWidth="1"/>
    <col min="14621" max="14621" width="15.7109375" customWidth="1"/>
    <col min="14622" max="14624" width="0" hidden="1" customWidth="1"/>
    <col min="14625" max="14625" width="15.7109375" customWidth="1"/>
    <col min="14627" max="14627" width="1.7109375" customWidth="1"/>
    <col min="14628" max="14628" width="14.7109375" customWidth="1"/>
    <col min="14629" max="14629" width="1.7109375" customWidth="1"/>
    <col min="14630" max="14630" width="14.7109375" customWidth="1"/>
    <col min="14631" max="14632" width="15.7109375" customWidth="1"/>
    <col min="14849" max="14859" width="0" hidden="1" customWidth="1"/>
    <col min="14860" max="14860" width="3.7109375" customWidth="1"/>
    <col min="14861" max="14862" width="8.7109375" customWidth="1"/>
    <col min="14863" max="14863" width="12.7109375" customWidth="1"/>
    <col min="14864" max="14865" width="15.7109375" customWidth="1"/>
    <col min="14866" max="14866" width="65.7109375" customWidth="1"/>
    <col min="14867" max="14867" width="10.7109375" customWidth="1"/>
    <col min="14868" max="14869" width="14.7109375" customWidth="1"/>
    <col min="14870" max="14870" width="10.7109375" customWidth="1"/>
    <col min="14871" max="14871" width="14.7109375" customWidth="1"/>
    <col min="14872" max="14872" width="15.7109375" customWidth="1"/>
    <col min="14873" max="14873" width="3.7109375" customWidth="1"/>
    <col min="14874" max="14876" width="0" hidden="1" customWidth="1"/>
    <col min="14877" max="14877" width="15.7109375" customWidth="1"/>
    <col min="14878" max="14880" width="0" hidden="1" customWidth="1"/>
    <col min="14881" max="14881" width="15.7109375" customWidth="1"/>
    <col min="14883" max="14883" width="1.7109375" customWidth="1"/>
    <col min="14884" max="14884" width="14.7109375" customWidth="1"/>
    <col min="14885" max="14885" width="1.7109375" customWidth="1"/>
    <col min="14886" max="14886" width="14.7109375" customWidth="1"/>
    <col min="14887" max="14888" width="15.7109375" customWidth="1"/>
    <col min="15105" max="15115" width="0" hidden="1" customWidth="1"/>
    <col min="15116" max="15116" width="3.7109375" customWidth="1"/>
    <col min="15117" max="15118" width="8.7109375" customWidth="1"/>
    <col min="15119" max="15119" width="12.7109375" customWidth="1"/>
    <col min="15120" max="15121" width="15.7109375" customWidth="1"/>
    <col min="15122" max="15122" width="65.7109375" customWidth="1"/>
    <col min="15123" max="15123" width="10.7109375" customWidth="1"/>
    <col min="15124" max="15125" width="14.7109375" customWidth="1"/>
    <col min="15126" max="15126" width="10.7109375" customWidth="1"/>
    <col min="15127" max="15127" width="14.7109375" customWidth="1"/>
    <col min="15128" max="15128" width="15.7109375" customWidth="1"/>
    <col min="15129" max="15129" width="3.7109375" customWidth="1"/>
    <col min="15130" max="15132" width="0" hidden="1" customWidth="1"/>
    <col min="15133" max="15133" width="15.7109375" customWidth="1"/>
    <col min="15134" max="15136" width="0" hidden="1" customWidth="1"/>
    <col min="15137" max="15137" width="15.7109375" customWidth="1"/>
    <col min="15139" max="15139" width="1.7109375" customWidth="1"/>
    <col min="15140" max="15140" width="14.7109375" customWidth="1"/>
    <col min="15141" max="15141" width="1.7109375" customWidth="1"/>
    <col min="15142" max="15142" width="14.7109375" customWidth="1"/>
    <col min="15143" max="15144" width="15.7109375" customWidth="1"/>
    <col min="15361" max="15371" width="0" hidden="1" customWidth="1"/>
    <col min="15372" max="15372" width="3.7109375" customWidth="1"/>
    <col min="15373" max="15374" width="8.7109375" customWidth="1"/>
    <col min="15375" max="15375" width="12.7109375" customWidth="1"/>
    <col min="15376" max="15377" width="15.7109375" customWidth="1"/>
    <col min="15378" max="15378" width="65.7109375" customWidth="1"/>
    <col min="15379" max="15379" width="10.7109375" customWidth="1"/>
    <col min="15380" max="15381" width="14.7109375" customWidth="1"/>
    <col min="15382" max="15382" width="10.7109375" customWidth="1"/>
    <col min="15383" max="15383" width="14.7109375" customWidth="1"/>
    <col min="15384" max="15384" width="15.7109375" customWidth="1"/>
    <col min="15385" max="15385" width="3.7109375" customWidth="1"/>
    <col min="15386" max="15388" width="0" hidden="1" customWidth="1"/>
    <col min="15389" max="15389" width="15.7109375" customWidth="1"/>
    <col min="15390" max="15392" width="0" hidden="1" customWidth="1"/>
    <col min="15393" max="15393" width="15.7109375" customWidth="1"/>
    <col min="15395" max="15395" width="1.7109375" customWidth="1"/>
    <col min="15396" max="15396" width="14.7109375" customWidth="1"/>
    <col min="15397" max="15397" width="1.7109375" customWidth="1"/>
    <col min="15398" max="15398" width="14.7109375" customWidth="1"/>
    <col min="15399" max="15400" width="15.7109375" customWidth="1"/>
    <col min="15617" max="15627" width="0" hidden="1" customWidth="1"/>
    <col min="15628" max="15628" width="3.7109375" customWidth="1"/>
    <col min="15629" max="15630" width="8.7109375" customWidth="1"/>
    <col min="15631" max="15631" width="12.7109375" customWidth="1"/>
    <col min="15632" max="15633" width="15.7109375" customWidth="1"/>
    <col min="15634" max="15634" width="65.7109375" customWidth="1"/>
    <col min="15635" max="15635" width="10.7109375" customWidth="1"/>
    <col min="15636" max="15637" width="14.7109375" customWidth="1"/>
    <col min="15638" max="15638" width="10.7109375" customWidth="1"/>
    <col min="15639" max="15639" width="14.7109375" customWidth="1"/>
    <col min="15640" max="15640" width="15.7109375" customWidth="1"/>
    <col min="15641" max="15641" width="3.7109375" customWidth="1"/>
    <col min="15642" max="15644" width="0" hidden="1" customWidth="1"/>
    <col min="15645" max="15645" width="15.7109375" customWidth="1"/>
    <col min="15646" max="15648" width="0" hidden="1" customWidth="1"/>
    <col min="15649" max="15649" width="15.7109375" customWidth="1"/>
    <col min="15651" max="15651" width="1.7109375" customWidth="1"/>
    <col min="15652" max="15652" width="14.7109375" customWidth="1"/>
    <col min="15653" max="15653" width="1.7109375" customWidth="1"/>
    <col min="15654" max="15654" width="14.7109375" customWidth="1"/>
    <col min="15655" max="15656" width="15.7109375" customWidth="1"/>
    <col min="15873" max="15883" width="0" hidden="1" customWidth="1"/>
    <col min="15884" max="15884" width="3.7109375" customWidth="1"/>
    <col min="15885" max="15886" width="8.7109375" customWidth="1"/>
    <col min="15887" max="15887" width="12.7109375" customWidth="1"/>
    <col min="15888" max="15889" width="15.7109375" customWidth="1"/>
    <col min="15890" max="15890" width="65.7109375" customWidth="1"/>
    <col min="15891" max="15891" width="10.7109375" customWidth="1"/>
    <col min="15892" max="15893" width="14.7109375" customWidth="1"/>
    <col min="15894" max="15894" width="10.7109375" customWidth="1"/>
    <col min="15895" max="15895" width="14.7109375" customWidth="1"/>
    <col min="15896" max="15896" width="15.7109375" customWidth="1"/>
    <col min="15897" max="15897" width="3.7109375" customWidth="1"/>
    <col min="15898" max="15900" width="0" hidden="1" customWidth="1"/>
    <col min="15901" max="15901" width="15.7109375" customWidth="1"/>
    <col min="15902" max="15904" width="0" hidden="1" customWidth="1"/>
    <col min="15905" max="15905" width="15.7109375" customWidth="1"/>
    <col min="15907" max="15907" width="1.7109375" customWidth="1"/>
    <col min="15908" max="15908" width="14.7109375" customWidth="1"/>
    <col min="15909" max="15909" width="1.7109375" customWidth="1"/>
    <col min="15910" max="15910" width="14.7109375" customWidth="1"/>
    <col min="15911" max="15912" width="15.7109375" customWidth="1"/>
    <col min="16129" max="16139" width="0" hidden="1" customWidth="1"/>
    <col min="16140" max="16140" width="3.7109375" customWidth="1"/>
    <col min="16141" max="16142" width="8.7109375" customWidth="1"/>
    <col min="16143" max="16143" width="12.7109375" customWidth="1"/>
    <col min="16144" max="16145" width="15.7109375" customWidth="1"/>
    <col min="16146" max="16146" width="65.7109375" customWidth="1"/>
    <col min="16147" max="16147" width="10.7109375" customWidth="1"/>
    <col min="16148" max="16149" width="14.7109375" customWidth="1"/>
    <col min="16150" max="16150" width="10.7109375" customWidth="1"/>
    <col min="16151" max="16151" width="14.7109375" customWidth="1"/>
    <col min="16152" max="16152" width="15.7109375" customWidth="1"/>
    <col min="16153" max="16153" width="3.7109375" customWidth="1"/>
    <col min="16154" max="16156" width="0" hidden="1" customWidth="1"/>
    <col min="16157" max="16157" width="15.7109375" customWidth="1"/>
    <col min="16158" max="16160" width="0" hidden="1" customWidth="1"/>
    <col min="16161" max="16161" width="15.7109375" customWidth="1"/>
    <col min="16163" max="16163" width="1.7109375" customWidth="1"/>
    <col min="16164" max="16164" width="14.7109375" customWidth="1"/>
    <col min="16165" max="16165" width="1.7109375" customWidth="1"/>
    <col min="16166" max="16166" width="14.7109375" customWidth="1"/>
    <col min="16167" max="16168" width="15.7109375" customWidth="1"/>
  </cols>
  <sheetData>
    <row r="1" spans="1:40" ht="18" customHeight="1" x14ac:dyDescent="0.25">
      <c r="L1" s="157"/>
      <c r="M1" s="157"/>
      <c r="N1" s="157"/>
      <c r="R1" s="1" t="s">
        <v>0</v>
      </c>
      <c r="S1" s="154"/>
      <c r="T1" s="155"/>
      <c r="U1" s="155"/>
      <c r="V1" s="155"/>
      <c r="W1" s="155"/>
      <c r="X1" s="155"/>
      <c r="Y1" s="2"/>
      <c r="Z1" s="2"/>
      <c r="AA1" s="2"/>
      <c r="AB1" s="2"/>
    </row>
    <row r="2" spans="1:40" x14ac:dyDescent="0.25"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L2" s="157"/>
      <c r="M2" s="157"/>
      <c r="N2" s="157"/>
      <c r="R2" s="3" t="s">
        <v>7</v>
      </c>
      <c r="S2" s="155"/>
      <c r="T2" s="155"/>
      <c r="U2" s="155"/>
      <c r="V2" s="155"/>
      <c r="W2" s="155"/>
      <c r="X2" s="155"/>
      <c r="Y2" s="4"/>
      <c r="Z2" s="4"/>
      <c r="AA2" s="4"/>
      <c r="AB2" s="4"/>
    </row>
    <row r="3" spans="1:40" x14ac:dyDescent="0.25">
      <c r="H3" s="5"/>
      <c r="L3" s="157"/>
      <c r="M3" s="157"/>
      <c r="N3" s="157"/>
      <c r="R3" s="6"/>
      <c r="S3" s="155"/>
      <c r="T3" s="155"/>
      <c r="U3" s="155"/>
      <c r="V3" s="155"/>
      <c r="W3" s="155"/>
      <c r="X3" s="155"/>
    </row>
    <row r="4" spans="1:40" x14ac:dyDescent="0.25">
      <c r="A4" t="s">
        <v>8</v>
      </c>
      <c r="F4" t="s">
        <v>9</v>
      </c>
      <c r="G4" t="s">
        <v>10</v>
      </c>
      <c r="H4" t="s">
        <v>11</v>
      </c>
      <c r="I4" s="7">
        <v>0</v>
      </c>
      <c r="L4" s="157"/>
      <c r="M4" s="157"/>
      <c r="N4" s="157"/>
      <c r="O4" s="164" t="s">
        <v>125</v>
      </c>
      <c r="P4" s="164"/>
      <c r="Q4" s="150" t="s">
        <v>126</v>
      </c>
      <c r="R4" s="151"/>
      <c r="S4" s="155"/>
      <c r="T4" s="155"/>
      <c r="U4" s="155"/>
      <c r="V4" s="155"/>
      <c r="W4" s="155"/>
      <c r="X4" s="155"/>
      <c r="Y4" s="9"/>
      <c r="Z4" s="9"/>
      <c r="AA4" s="9"/>
      <c r="AB4" s="9"/>
    </row>
    <row r="5" spans="1:40" x14ac:dyDescent="0.25">
      <c r="A5" s="2">
        <v>2</v>
      </c>
      <c r="B5" s="2"/>
      <c r="C5" s="2"/>
      <c r="F5" s="7">
        <v>0.2442</v>
      </c>
      <c r="G5" s="7">
        <v>0</v>
      </c>
      <c r="H5" s="7">
        <v>0</v>
      </c>
      <c r="L5" s="157"/>
      <c r="M5" s="157"/>
      <c r="N5" s="157"/>
      <c r="O5" s="165" t="s">
        <v>127</v>
      </c>
      <c r="P5" s="165"/>
      <c r="Q5" s="152"/>
      <c r="R5" s="153"/>
      <c r="S5" s="156"/>
      <c r="T5" s="156"/>
      <c r="U5" s="156"/>
      <c r="V5" s="156"/>
      <c r="W5" s="156"/>
      <c r="X5" s="156"/>
      <c r="Y5" s="11"/>
      <c r="Z5" s="11"/>
      <c r="AA5" s="11"/>
      <c r="AB5" s="11"/>
      <c r="AE5" s="170" t="s">
        <v>14</v>
      </c>
      <c r="AF5" s="170"/>
    </row>
    <row r="6" spans="1:40" x14ac:dyDescent="0.25">
      <c r="A6" s="2"/>
      <c r="B6" s="2"/>
      <c r="C6" s="2"/>
      <c r="H6" s="5"/>
      <c r="O6" s="12"/>
      <c r="P6" s="12"/>
      <c r="Q6" s="13"/>
      <c r="R6" s="13"/>
      <c r="S6" s="12"/>
      <c r="T6" s="12"/>
      <c r="U6" s="12"/>
      <c r="V6" s="12"/>
      <c r="W6" s="12"/>
      <c r="X6" s="12"/>
      <c r="Y6" s="11"/>
      <c r="Z6" s="11"/>
      <c r="AA6" s="11"/>
      <c r="AB6" s="11"/>
      <c r="AC6" s="14"/>
      <c r="AE6" s="15"/>
      <c r="AF6" s="16"/>
    </row>
    <row r="7" spans="1:40" x14ac:dyDescent="0.25">
      <c r="H7" s="5"/>
      <c r="O7" s="164" t="s">
        <v>15</v>
      </c>
      <c r="P7" s="164"/>
      <c r="Q7" s="8" t="s">
        <v>16</v>
      </c>
      <c r="R7" s="8" t="s">
        <v>17</v>
      </c>
      <c r="S7" s="171" t="s">
        <v>18</v>
      </c>
      <c r="T7" s="171"/>
      <c r="U7" s="171"/>
      <c r="V7" s="17" t="s">
        <v>9</v>
      </c>
      <c r="W7" s="17"/>
      <c r="X7" s="18"/>
      <c r="Y7" s="17"/>
      <c r="Z7" s="17"/>
      <c r="AE7" s="15" t="s">
        <v>19</v>
      </c>
      <c r="AF7" s="16" t="b">
        <v>1</v>
      </c>
      <c r="AJ7" s="172" t="s">
        <v>20</v>
      </c>
      <c r="AL7" s="173" t="s">
        <v>21</v>
      </c>
    </row>
    <row r="8" spans="1:40" x14ac:dyDescent="0.25">
      <c r="A8" s="2"/>
      <c r="B8" s="2"/>
      <c r="C8" s="2"/>
      <c r="F8" s="166" t="s">
        <v>22</v>
      </c>
      <c r="G8" s="166"/>
      <c r="H8" s="166"/>
      <c r="I8" s="166"/>
      <c r="J8" s="166"/>
      <c r="K8" s="166"/>
      <c r="L8" s="167" t="s">
        <v>23</v>
      </c>
      <c r="O8" s="168" t="s">
        <v>24</v>
      </c>
      <c r="P8" s="168"/>
      <c r="Q8" s="19" t="s">
        <v>150</v>
      </c>
      <c r="R8" s="10" t="s">
        <v>151</v>
      </c>
      <c r="S8" s="169" t="s">
        <v>12</v>
      </c>
      <c r="T8" s="169"/>
      <c r="U8" s="169"/>
      <c r="V8" s="180">
        <v>0.26290000000000002</v>
      </c>
      <c r="W8" s="20"/>
      <c r="X8" s="21"/>
      <c r="Y8" s="167" t="s">
        <v>25</v>
      </c>
      <c r="Z8" s="167" t="s">
        <v>26</v>
      </c>
      <c r="AA8" s="22"/>
      <c r="AB8" s="22"/>
      <c r="AE8" s="15" t="s">
        <v>27</v>
      </c>
      <c r="AF8" s="16" t="b">
        <v>1</v>
      </c>
      <c r="AJ8" s="172"/>
      <c r="AL8" s="173"/>
    </row>
    <row r="9" spans="1:40" x14ac:dyDescent="0.25">
      <c r="F9" s="166" t="s">
        <v>28</v>
      </c>
      <c r="G9" s="166"/>
      <c r="H9" s="166"/>
      <c r="I9" s="166"/>
      <c r="J9" s="166"/>
      <c r="K9" s="166"/>
      <c r="L9" s="167"/>
      <c r="Y9" s="167"/>
      <c r="Z9" s="167"/>
      <c r="AE9" s="15" t="s">
        <v>29</v>
      </c>
      <c r="AF9" s="16" t="b">
        <v>1</v>
      </c>
      <c r="AJ9" s="172"/>
      <c r="AL9" s="173"/>
    </row>
    <row r="10" spans="1:40" hidden="1" x14ac:dyDescent="0.25">
      <c r="G10" s="5"/>
      <c r="H10" s="5"/>
      <c r="L10" s="167"/>
      <c r="Y10" s="167"/>
      <c r="Z10" s="167"/>
      <c r="AC10" s="23" t="s">
        <v>30</v>
      </c>
      <c r="AE10" s="15" t="s">
        <v>31</v>
      </c>
      <c r="AF10" s="16" t="b">
        <v>1</v>
      </c>
      <c r="AJ10" s="172"/>
      <c r="AL10" s="173"/>
    </row>
    <row r="11" spans="1:40" hidden="1" x14ac:dyDescent="0.25">
      <c r="G11" s="5"/>
      <c r="H11" s="24"/>
      <c r="L11" s="167"/>
      <c r="Y11" s="167"/>
      <c r="Z11" s="167"/>
      <c r="AC11" s="25" t="s">
        <v>32</v>
      </c>
      <c r="AE11" s="15" t="s">
        <v>33</v>
      </c>
      <c r="AF11" s="16" t="b">
        <v>1</v>
      </c>
      <c r="AJ11" s="172"/>
      <c r="AL11" s="173"/>
    </row>
    <row r="12" spans="1:40" hidden="1" x14ac:dyDescent="0.25">
      <c r="G12" s="5"/>
      <c r="H12" s="5"/>
      <c r="L12" s="167"/>
      <c r="Y12" s="167"/>
      <c r="Z12" s="167"/>
      <c r="AA12" s="174" t="s">
        <v>34</v>
      </c>
      <c r="AB12" s="174"/>
      <c r="AJ12" s="26" t="s">
        <v>35</v>
      </c>
      <c r="AL12" s="27" t="s">
        <v>35</v>
      </c>
    </row>
    <row r="13" spans="1:40" ht="51" x14ac:dyDescent="0.25">
      <c r="A13" s="28" t="s">
        <v>36</v>
      </c>
      <c r="B13" s="28" t="s">
        <v>37</v>
      </c>
      <c r="C13" s="28" t="s">
        <v>38</v>
      </c>
      <c r="D13" s="28" t="s">
        <v>39</v>
      </c>
      <c r="E13" s="28" t="s">
        <v>40</v>
      </c>
      <c r="F13" s="28" t="s">
        <v>41</v>
      </c>
      <c r="G13" s="28" t="s">
        <v>42</v>
      </c>
      <c r="H13" s="28" t="s">
        <v>43</v>
      </c>
      <c r="I13" s="28" t="s">
        <v>44</v>
      </c>
      <c r="J13" s="28" t="s">
        <v>45</v>
      </c>
      <c r="K13" s="28" t="s">
        <v>46</v>
      </c>
      <c r="L13" s="26" t="s">
        <v>35</v>
      </c>
      <c r="M13" s="28" t="s">
        <v>47</v>
      </c>
      <c r="N13" s="29" t="s">
        <v>48</v>
      </c>
      <c r="O13" s="28" t="s">
        <v>49</v>
      </c>
      <c r="P13" s="28" t="s">
        <v>50</v>
      </c>
      <c r="Q13" s="28" t="s">
        <v>51</v>
      </c>
      <c r="R13" s="28" t="s">
        <v>52</v>
      </c>
      <c r="S13" s="30" t="s">
        <v>53</v>
      </c>
      <c r="T13" s="28" t="s">
        <v>19</v>
      </c>
      <c r="U13" s="28" t="s">
        <v>54</v>
      </c>
      <c r="V13" s="28" t="s">
        <v>55</v>
      </c>
      <c r="W13" s="28" t="s">
        <v>56</v>
      </c>
      <c r="X13" s="28" t="s">
        <v>57</v>
      </c>
      <c r="Y13" s="26" t="s">
        <v>35</v>
      </c>
      <c r="Z13" s="26" t="s">
        <v>35</v>
      </c>
      <c r="AA13" s="31" t="s">
        <v>58</v>
      </c>
      <c r="AB13" s="32" t="s">
        <v>59</v>
      </c>
      <c r="AC13" s="28" t="s">
        <v>60</v>
      </c>
      <c r="AD13" s="33" t="s">
        <v>61</v>
      </c>
      <c r="AE13" s="33" t="s">
        <v>62</v>
      </c>
      <c r="AF13" s="33" t="s">
        <v>63</v>
      </c>
      <c r="AG13" s="34" t="s">
        <v>64</v>
      </c>
      <c r="AH13" s="35" t="s">
        <v>65</v>
      </c>
      <c r="AJ13" s="36" t="s">
        <v>19</v>
      </c>
      <c r="AL13" s="36" t="s">
        <v>56</v>
      </c>
      <c r="AM13" s="34" t="s">
        <v>66</v>
      </c>
      <c r="AN13" s="37" t="s">
        <v>67</v>
      </c>
    </row>
    <row r="14" spans="1:40" hidden="1" x14ac:dyDescent="0.25">
      <c r="A14" t="s">
        <v>68</v>
      </c>
      <c r="B14" t="s">
        <v>37</v>
      </c>
      <c r="C14" t="s">
        <v>68</v>
      </c>
      <c r="D14">
        <v>0</v>
      </c>
      <c r="E14" t="s">
        <v>40</v>
      </c>
      <c r="F14" t="s">
        <v>41</v>
      </c>
      <c r="G14" t="s">
        <v>42</v>
      </c>
      <c r="H14" t="s">
        <v>43</v>
      </c>
      <c r="I14" t="s">
        <v>44</v>
      </c>
      <c r="J14">
        <v>0</v>
      </c>
      <c r="K14">
        <v>0</v>
      </c>
      <c r="L14" s="38" t="s">
        <v>69</v>
      </c>
      <c r="M14" s="39" t="s">
        <v>6</v>
      </c>
      <c r="N14" s="40" t="s">
        <v>6</v>
      </c>
      <c r="O14" s="41" t="s">
        <v>70</v>
      </c>
      <c r="P14" s="42" t="s">
        <v>71</v>
      </c>
      <c r="Q14" s="43"/>
      <c r="R14" s="44" t="s">
        <v>72</v>
      </c>
      <c r="S14" s="45" t="s">
        <v>70</v>
      </c>
      <c r="T14" s="46">
        <v>0</v>
      </c>
      <c r="U14" s="47"/>
      <c r="V14" s="48" t="s">
        <v>9</v>
      </c>
      <c r="W14" s="46">
        <v>0</v>
      </c>
      <c r="X14" s="49">
        <v>0</v>
      </c>
      <c r="Y14" s="50" t="s">
        <v>73</v>
      </c>
      <c r="Z14" t="s">
        <v>69</v>
      </c>
      <c r="AA14" s="51">
        <v>0</v>
      </c>
      <c r="AB14" s="52">
        <v>0</v>
      </c>
      <c r="AC14" s="53" t="s">
        <v>69</v>
      </c>
      <c r="AD14" t="s">
        <v>69</v>
      </c>
      <c r="AE14" s="2" t="b">
        <v>0</v>
      </c>
      <c r="AF14" s="54" t="s">
        <v>72</v>
      </c>
      <c r="AG14" s="55">
        <v>0</v>
      </c>
      <c r="AH14" s="56">
        <v>0.2442</v>
      </c>
      <c r="AJ14" s="57"/>
      <c r="AL14" s="58"/>
      <c r="AM14" s="59">
        <v>0</v>
      </c>
      <c r="AN14" s="60">
        <v>0</v>
      </c>
    </row>
    <row r="15" spans="1:40" x14ac:dyDescent="0.25">
      <c r="A15">
        <v>0</v>
      </c>
      <c r="C15" t="s">
        <v>74</v>
      </c>
      <c r="D15">
        <v>13</v>
      </c>
      <c r="E15">
        <v>0</v>
      </c>
      <c r="L15" s="38" t="s">
        <v>75</v>
      </c>
      <c r="M15" s="61" t="s">
        <v>1</v>
      </c>
      <c r="N15" s="61" t="s">
        <v>1</v>
      </c>
      <c r="O15" s="158" t="s">
        <v>13</v>
      </c>
      <c r="P15" s="158"/>
      <c r="Q15" s="158"/>
      <c r="R15" s="158"/>
      <c r="S15" s="62"/>
      <c r="T15" s="63"/>
      <c r="U15" s="63"/>
      <c r="V15" s="64"/>
      <c r="W15" s="63"/>
      <c r="X15" s="65">
        <f>X16</f>
        <v>186093.23000000004</v>
      </c>
      <c r="Y15" s="2"/>
      <c r="Z15" t="s">
        <v>69</v>
      </c>
      <c r="AA15" s="66">
        <v>292156.46000000002</v>
      </c>
      <c r="AB15" s="67">
        <v>0</v>
      </c>
      <c r="AC15" s="53"/>
      <c r="AG15" s="68"/>
      <c r="AH15" s="69"/>
      <c r="AJ15" s="70"/>
      <c r="AL15" s="71"/>
      <c r="AM15" s="72">
        <v>292156.46000000002</v>
      </c>
      <c r="AN15" s="73"/>
    </row>
    <row r="16" spans="1:40" x14ac:dyDescent="0.25">
      <c r="A16">
        <v>1</v>
      </c>
      <c r="B16">
        <v>1</v>
      </c>
      <c r="C16">
        <v>1</v>
      </c>
      <c r="D16">
        <v>13</v>
      </c>
      <c r="E16">
        <v>2</v>
      </c>
      <c r="F16">
        <v>0</v>
      </c>
      <c r="G16">
        <v>0</v>
      </c>
      <c r="H16">
        <v>0</v>
      </c>
      <c r="I16">
        <v>0</v>
      </c>
      <c r="J16">
        <v>13</v>
      </c>
      <c r="K16" t="e">
        <v>#N/A</v>
      </c>
      <c r="L16" s="38" t="s">
        <v>75</v>
      </c>
      <c r="M16" s="39" t="s">
        <v>2</v>
      </c>
      <c r="N16" s="40" t="s">
        <v>2</v>
      </c>
      <c r="O16" s="41" t="s">
        <v>76</v>
      </c>
      <c r="P16" s="42" t="s">
        <v>71</v>
      </c>
      <c r="Q16" s="43"/>
      <c r="R16" s="44" t="s">
        <v>77</v>
      </c>
      <c r="S16" s="45" t="s">
        <v>70</v>
      </c>
      <c r="T16" s="46">
        <v>0</v>
      </c>
      <c r="U16" s="47"/>
      <c r="V16" s="48" t="s">
        <v>9</v>
      </c>
      <c r="W16" s="46">
        <v>0</v>
      </c>
      <c r="X16" s="49">
        <f>X17+X21</f>
        <v>186093.23000000004</v>
      </c>
      <c r="Y16" s="50" t="s">
        <v>73</v>
      </c>
      <c r="Z16" t="s">
        <v>69</v>
      </c>
      <c r="AA16" s="51">
        <v>292156.46000000002</v>
      </c>
      <c r="AB16" s="52">
        <v>0</v>
      </c>
      <c r="AC16" s="53" t="s">
        <v>69</v>
      </c>
      <c r="AD16">
        <v>2</v>
      </c>
      <c r="AE16" s="2" t="b">
        <v>0</v>
      </c>
      <c r="AF16" s="54" t="s">
        <v>72</v>
      </c>
      <c r="AG16" s="55">
        <v>0</v>
      </c>
      <c r="AH16" s="56">
        <v>0.2442</v>
      </c>
      <c r="AJ16" s="57"/>
      <c r="AL16" s="58"/>
      <c r="AM16" s="59">
        <v>292156.46000000002</v>
      </c>
      <c r="AN16" s="60">
        <v>0</v>
      </c>
    </row>
    <row r="17" spans="1:40" x14ac:dyDescent="0.25">
      <c r="A17">
        <v>2</v>
      </c>
      <c r="B17">
        <v>2</v>
      </c>
      <c r="C17">
        <v>2</v>
      </c>
      <c r="D17">
        <v>6</v>
      </c>
      <c r="E17">
        <v>2</v>
      </c>
      <c r="F17">
        <v>1</v>
      </c>
      <c r="G17">
        <v>0</v>
      </c>
      <c r="H17">
        <v>0</v>
      </c>
      <c r="I17">
        <v>0</v>
      </c>
      <c r="J17">
        <v>12</v>
      </c>
      <c r="K17">
        <v>6</v>
      </c>
      <c r="L17" s="38" t="s">
        <v>75</v>
      </c>
      <c r="M17" s="39" t="s">
        <v>3</v>
      </c>
      <c r="N17" s="40" t="s">
        <v>3</v>
      </c>
      <c r="O17" s="41" t="s">
        <v>78</v>
      </c>
      <c r="P17" s="42" t="s">
        <v>71</v>
      </c>
      <c r="Q17" s="43"/>
      <c r="R17" s="44" t="s">
        <v>79</v>
      </c>
      <c r="S17" s="45" t="s">
        <v>70</v>
      </c>
      <c r="T17" s="46">
        <v>0</v>
      </c>
      <c r="U17" s="47"/>
      <c r="V17" s="48" t="s">
        <v>9</v>
      </c>
      <c r="W17" s="46">
        <v>0</v>
      </c>
      <c r="X17" s="49">
        <f>SUM(X18:X20)</f>
        <v>2131.8900000000003</v>
      </c>
      <c r="Y17" s="50" t="s">
        <v>73</v>
      </c>
      <c r="Z17" t="s">
        <v>69</v>
      </c>
      <c r="AA17" s="51">
        <v>3974.56</v>
      </c>
      <c r="AB17" s="52">
        <v>0</v>
      </c>
      <c r="AC17" s="53" t="s">
        <v>69</v>
      </c>
      <c r="AD17">
        <v>3</v>
      </c>
      <c r="AE17" s="2" t="b">
        <v>0</v>
      </c>
      <c r="AF17" s="54" t="s">
        <v>72</v>
      </c>
      <c r="AG17" s="55">
        <v>0</v>
      </c>
      <c r="AH17" s="56">
        <v>0.2442</v>
      </c>
      <c r="AJ17" s="57"/>
      <c r="AL17" s="58"/>
      <c r="AM17" s="59">
        <v>3974.56</v>
      </c>
      <c r="AN17" s="60">
        <v>0</v>
      </c>
    </row>
    <row r="18" spans="1:40" ht="30" x14ac:dyDescent="0.25">
      <c r="A18" t="s">
        <v>68</v>
      </c>
      <c r="B18">
        <v>2</v>
      </c>
      <c r="C18" t="s">
        <v>68</v>
      </c>
      <c r="D18">
        <v>0</v>
      </c>
      <c r="E18">
        <v>2</v>
      </c>
      <c r="F18">
        <v>1</v>
      </c>
      <c r="G18">
        <v>0</v>
      </c>
      <c r="H18">
        <v>0</v>
      </c>
      <c r="I18">
        <v>3</v>
      </c>
      <c r="J18">
        <v>0</v>
      </c>
      <c r="K18">
        <v>0</v>
      </c>
      <c r="L18" s="38" t="s">
        <v>75</v>
      </c>
      <c r="M18" s="39" t="s">
        <v>6</v>
      </c>
      <c r="N18" s="40" t="s">
        <v>6</v>
      </c>
      <c r="O18" s="41" t="s">
        <v>80</v>
      </c>
      <c r="P18" s="42" t="s">
        <v>71</v>
      </c>
      <c r="Q18" s="95" t="s">
        <v>84</v>
      </c>
      <c r="R18" s="96" t="s">
        <v>85</v>
      </c>
      <c r="S18" s="97" t="s">
        <v>86</v>
      </c>
      <c r="T18" s="46">
        <v>3</v>
      </c>
      <c r="U18" s="47">
        <v>314.16000000000003</v>
      </c>
      <c r="V18" s="48" t="s">
        <v>9</v>
      </c>
      <c r="W18" s="46">
        <f t="shared" ref="W18:W20" si="0">ROUND(U18*(1+$V$8),2)</f>
        <v>396.75</v>
      </c>
      <c r="X18" s="49">
        <f t="shared" ref="X18:X20" si="1">ROUND(W18*T18,2)</f>
        <v>1190.25</v>
      </c>
      <c r="Y18" s="50" t="s">
        <v>73</v>
      </c>
      <c r="Z18" t="s">
        <v>73</v>
      </c>
      <c r="AA18" s="51">
        <v>1131.8399999999999</v>
      </c>
      <c r="AB18" s="52">
        <v>0</v>
      </c>
      <c r="AC18" s="53" t="s">
        <v>69</v>
      </c>
      <c r="AD18" t="s">
        <v>69</v>
      </c>
      <c r="AE18" s="2" t="s">
        <v>87</v>
      </c>
      <c r="AF18" s="54">
        <v>6841</v>
      </c>
      <c r="AG18" s="55">
        <v>303.23</v>
      </c>
      <c r="AH18" s="56">
        <v>0.2442</v>
      </c>
      <c r="AJ18" s="57"/>
      <c r="AL18" s="58"/>
      <c r="AM18" s="59">
        <v>1131.8399999999999</v>
      </c>
      <c r="AN18" s="60">
        <v>377.28</v>
      </c>
    </row>
    <row r="19" spans="1:40" ht="45" x14ac:dyDescent="0.25">
      <c r="A19" t="s">
        <v>68</v>
      </c>
      <c r="B19">
        <v>2</v>
      </c>
      <c r="C19" t="s">
        <v>68</v>
      </c>
      <c r="D19">
        <v>0</v>
      </c>
      <c r="E19">
        <v>2</v>
      </c>
      <c r="F19">
        <v>1</v>
      </c>
      <c r="G19">
        <v>0</v>
      </c>
      <c r="H19">
        <v>0</v>
      </c>
      <c r="I19">
        <v>4</v>
      </c>
      <c r="J19">
        <v>0</v>
      </c>
      <c r="K19">
        <v>0</v>
      </c>
      <c r="L19" s="38" t="s">
        <v>75</v>
      </c>
      <c r="M19" s="39" t="s">
        <v>6</v>
      </c>
      <c r="N19" s="40" t="s">
        <v>6</v>
      </c>
      <c r="O19" s="41" t="s">
        <v>81</v>
      </c>
      <c r="P19" s="42" t="s">
        <v>71</v>
      </c>
      <c r="Q19" s="95" t="s">
        <v>88</v>
      </c>
      <c r="R19" s="96" t="s">
        <v>89</v>
      </c>
      <c r="S19" s="97" t="s">
        <v>86</v>
      </c>
      <c r="T19" s="46">
        <v>0.45</v>
      </c>
      <c r="U19" s="47">
        <v>571.72</v>
      </c>
      <c r="V19" s="48" t="s">
        <v>9</v>
      </c>
      <c r="W19" s="46">
        <f t="shared" si="0"/>
        <v>722.03</v>
      </c>
      <c r="X19" s="49">
        <f t="shared" si="1"/>
        <v>324.91000000000003</v>
      </c>
      <c r="Y19" s="50" t="s">
        <v>73</v>
      </c>
      <c r="Z19" t="s">
        <v>73</v>
      </c>
      <c r="AA19" s="51">
        <v>313.29000000000002</v>
      </c>
      <c r="AB19" s="52">
        <v>0</v>
      </c>
      <c r="AC19" s="53" t="s">
        <v>69</v>
      </c>
      <c r="AD19" t="s">
        <v>69</v>
      </c>
      <c r="AE19" s="2" t="s">
        <v>90</v>
      </c>
      <c r="AF19" s="54">
        <v>2545</v>
      </c>
      <c r="AG19" s="55">
        <v>559.54999999999995</v>
      </c>
      <c r="AH19" s="56">
        <v>0.2442</v>
      </c>
      <c r="AJ19" s="57"/>
      <c r="AL19" s="58"/>
      <c r="AM19" s="59">
        <v>313.29000000000002</v>
      </c>
      <c r="AN19" s="60">
        <v>696.19</v>
      </c>
    </row>
    <row r="20" spans="1:40" ht="30" x14ac:dyDescent="0.25">
      <c r="A20" t="s">
        <v>68</v>
      </c>
      <c r="B20">
        <v>2</v>
      </c>
      <c r="C20" t="s">
        <v>68</v>
      </c>
      <c r="D20">
        <v>0</v>
      </c>
      <c r="E20">
        <v>2</v>
      </c>
      <c r="F20">
        <v>1</v>
      </c>
      <c r="G20">
        <v>0</v>
      </c>
      <c r="H20">
        <v>0</v>
      </c>
      <c r="I20">
        <v>5</v>
      </c>
      <c r="J20">
        <v>0</v>
      </c>
      <c r="K20">
        <v>0</v>
      </c>
      <c r="L20" s="38" t="s">
        <v>75</v>
      </c>
      <c r="M20" s="39" t="s">
        <v>6</v>
      </c>
      <c r="N20" s="40" t="s">
        <v>6</v>
      </c>
      <c r="O20" s="41" t="s">
        <v>83</v>
      </c>
      <c r="P20" s="42" t="s">
        <v>71</v>
      </c>
      <c r="Q20" s="95" t="s">
        <v>91</v>
      </c>
      <c r="R20" s="96" t="s">
        <v>92</v>
      </c>
      <c r="S20" s="97" t="s">
        <v>82</v>
      </c>
      <c r="T20" s="46">
        <v>2.5</v>
      </c>
      <c r="U20" s="47">
        <v>195.34</v>
      </c>
      <c r="V20" s="48" t="s">
        <v>9</v>
      </c>
      <c r="W20" s="46">
        <f t="shared" si="0"/>
        <v>246.69</v>
      </c>
      <c r="X20" s="49">
        <f t="shared" si="1"/>
        <v>616.73</v>
      </c>
      <c r="Y20" s="50" t="s">
        <v>73</v>
      </c>
      <c r="Z20" t="s">
        <v>73</v>
      </c>
      <c r="AA20" s="51">
        <v>686.93</v>
      </c>
      <c r="AB20" s="52">
        <v>0</v>
      </c>
      <c r="AC20" s="53" t="s">
        <v>69</v>
      </c>
      <c r="AD20" t="s">
        <v>69</v>
      </c>
      <c r="AE20" s="2" t="s">
        <v>93</v>
      </c>
      <c r="AF20" s="54">
        <v>2233</v>
      </c>
      <c r="AG20" s="55">
        <v>220.84</v>
      </c>
      <c r="AH20" s="56">
        <v>0.2442</v>
      </c>
      <c r="AJ20" s="57"/>
      <c r="AL20" s="58"/>
      <c r="AM20" s="59">
        <v>686.93</v>
      </c>
      <c r="AN20" s="60">
        <v>274.77</v>
      </c>
    </row>
    <row r="21" spans="1:40" x14ac:dyDescent="0.25">
      <c r="A21">
        <v>2</v>
      </c>
      <c r="B21">
        <v>2</v>
      </c>
      <c r="C21">
        <v>2</v>
      </c>
      <c r="D21">
        <v>6</v>
      </c>
      <c r="E21">
        <v>2</v>
      </c>
      <c r="F21">
        <v>2</v>
      </c>
      <c r="G21">
        <v>0</v>
      </c>
      <c r="H21">
        <v>0</v>
      </c>
      <c r="I21">
        <v>0</v>
      </c>
      <c r="J21">
        <v>6</v>
      </c>
      <c r="K21" t="e">
        <v>#N/A</v>
      </c>
      <c r="L21" s="38" t="s">
        <v>75</v>
      </c>
      <c r="M21" s="39" t="s">
        <v>3</v>
      </c>
      <c r="N21" s="40" t="s">
        <v>3</v>
      </c>
      <c r="O21" s="41" t="s">
        <v>94</v>
      </c>
      <c r="P21" s="42" t="s">
        <v>71</v>
      </c>
      <c r="Q21" s="43"/>
      <c r="R21" s="44" t="s">
        <v>95</v>
      </c>
      <c r="S21" s="45" t="s">
        <v>70</v>
      </c>
      <c r="T21" s="46">
        <v>0</v>
      </c>
      <c r="U21" s="47"/>
      <c r="V21" s="48" t="s">
        <v>9</v>
      </c>
      <c r="W21" s="46">
        <v>0</v>
      </c>
      <c r="X21" s="49">
        <f>SUM(X22:X26)</f>
        <v>183961.34000000003</v>
      </c>
      <c r="Y21" s="50" t="s">
        <v>73</v>
      </c>
      <c r="Z21" t="s">
        <v>69</v>
      </c>
      <c r="AA21" s="51">
        <v>288181.89999999997</v>
      </c>
      <c r="AB21" s="52">
        <v>0</v>
      </c>
      <c r="AC21" s="53" t="s">
        <v>69</v>
      </c>
      <c r="AD21">
        <v>4</v>
      </c>
      <c r="AE21" s="2" t="b">
        <v>0</v>
      </c>
      <c r="AF21" s="54" t="s">
        <v>72</v>
      </c>
      <c r="AG21" s="55">
        <v>0</v>
      </c>
      <c r="AH21" s="56">
        <v>0.2442</v>
      </c>
      <c r="AJ21" s="57"/>
      <c r="AL21" s="58"/>
      <c r="AM21" s="59">
        <v>288181.90000000002</v>
      </c>
      <c r="AN21" s="60">
        <v>0</v>
      </c>
    </row>
    <row r="22" spans="1:40" ht="45" x14ac:dyDescent="0.25">
      <c r="A22" t="s">
        <v>68</v>
      </c>
      <c r="B22">
        <v>2</v>
      </c>
      <c r="C22" t="s">
        <v>68</v>
      </c>
      <c r="D22">
        <v>0</v>
      </c>
      <c r="E22">
        <v>2</v>
      </c>
      <c r="F22">
        <v>2</v>
      </c>
      <c r="G22">
        <v>0</v>
      </c>
      <c r="H22">
        <v>0</v>
      </c>
      <c r="I22">
        <v>1</v>
      </c>
      <c r="J22">
        <v>0</v>
      </c>
      <c r="K22">
        <v>0</v>
      </c>
      <c r="L22" s="38" t="s">
        <v>75</v>
      </c>
      <c r="M22" s="39" t="s">
        <v>6</v>
      </c>
      <c r="N22" s="40" t="s">
        <v>6</v>
      </c>
      <c r="O22" s="41" t="s">
        <v>96</v>
      </c>
      <c r="P22" s="42" t="s">
        <v>144</v>
      </c>
      <c r="Q22" s="95" t="s">
        <v>145</v>
      </c>
      <c r="R22" s="96" t="s">
        <v>146</v>
      </c>
      <c r="S22" s="97" t="s">
        <v>147</v>
      </c>
      <c r="T22" s="46">
        <v>2080</v>
      </c>
      <c r="U22" s="47">
        <v>5.21</v>
      </c>
      <c r="V22" s="48" t="s">
        <v>9</v>
      </c>
      <c r="W22" s="46">
        <f t="shared" ref="W22:W26" si="2">ROUND(U22*(1+$V$8),2)</f>
        <v>6.58</v>
      </c>
      <c r="X22" s="49">
        <f>ROUND(W22*T22,2)</f>
        <v>13686.4</v>
      </c>
      <c r="Y22" s="50" t="s">
        <v>73</v>
      </c>
      <c r="Z22" t="s">
        <v>73</v>
      </c>
      <c r="AA22" s="51">
        <v>24240.3</v>
      </c>
      <c r="AB22" s="52">
        <v>0</v>
      </c>
      <c r="AC22" s="53" t="s">
        <v>69</v>
      </c>
      <c r="AD22" t="s">
        <v>69</v>
      </c>
      <c r="AE22" s="2" t="s">
        <v>97</v>
      </c>
      <c r="AF22" s="54">
        <v>10778</v>
      </c>
      <c r="AG22" s="55">
        <v>38.200000000000003</v>
      </c>
      <c r="AH22" s="56">
        <v>0.2442</v>
      </c>
      <c r="AJ22" s="57"/>
      <c r="AL22" s="58"/>
      <c r="AM22" s="59">
        <v>24240.3</v>
      </c>
      <c r="AN22" s="60">
        <v>47.53</v>
      </c>
    </row>
    <row r="23" spans="1:40" ht="60" x14ac:dyDescent="0.25">
      <c r="A23" t="s">
        <v>68</v>
      </c>
      <c r="B23">
        <v>2</v>
      </c>
      <c r="C23" t="s">
        <v>68</v>
      </c>
      <c r="D23">
        <v>0</v>
      </c>
      <c r="E23">
        <v>2</v>
      </c>
      <c r="F23">
        <v>2</v>
      </c>
      <c r="G23">
        <v>0</v>
      </c>
      <c r="H23">
        <v>0</v>
      </c>
      <c r="I23">
        <v>2</v>
      </c>
      <c r="J23">
        <v>0</v>
      </c>
      <c r="K23">
        <v>0</v>
      </c>
      <c r="L23" s="38" t="s">
        <v>75</v>
      </c>
      <c r="M23" s="39" t="s">
        <v>6</v>
      </c>
      <c r="N23" s="40" t="s">
        <v>6</v>
      </c>
      <c r="O23" s="41" t="s">
        <v>98</v>
      </c>
      <c r="P23" s="42" t="s">
        <v>71</v>
      </c>
      <c r="Q23" s="95" t="s">
        <v>142</v>
      </c>
      <c r="R23" s="96" t="s">
        <v>143</v>
      </c>
      <c r="S23" s="97" t="s">
        <v>99</v>
      </c>
      <c r="T23" s="46">
        <v>7366.6</v>
      </c>
      <c r="U23" s="47">
        <v>13.32</v>
      </c>
      <c r="V23" s="48" t="s">
        <v>9</v>
      </c>
      <c r="W23" s="46">
        <f t="shared" si="2"/>
        <v>16.82</v>
      </c>
      <c r="X23" s="49">
        <f t="shared" ref="X23:X26" si="3">ROUND(W23*T23,2)</f>
        <v>123906.21</v>
      </c>
      <c r="Y23" s="50" t="s">
        <v>73</v>
      </c>
      <c r="Z23" t="s">
        <v>73</v>
      </c>
      <c r="AA23" s="51">
        <v>221846.02</v>
      </c>
      <c r="AB23" s="52">
        <v>0</v>
      </c>
      <c r="AC23" s="53" t="s">
        <v>69</v>
      </c>
      <c r="AD23" t="s">
        <v>69</v>
      </c>
      <c r="AE23" s="2" t="s">
        <v>100</v>
      </c>
      <c r="AF23" s="54">
        <v>2679</v>
      </c>
      <c r="AG23" s="55">
        <v>18.96</v>
      </c>
      <c r="AH23" s="56">
        <v>0.2442</v>
      </c>
      <c r="AJ23" s="57"/>
      <c r="AL23" s="58"/>
      <c r="AM23" s="59">
        <v>221846.02</v>
      </c>
      <c r="AN23" s="60">
        <v>23.59</v>
      </c>
    </row>
    <row r="24" spans="1:40" ht="45" x14ac:dyDescent="0.25">
      <c r="A24" t="s">
        <v>68</v>
      </c>
      <c r="B24">
        <v>2</v>
      </c>
      <c r="C24" t="s">
        <v>68</v>
      </c>
      <c r="D24">
        <v>0</v>
      </c>
      <c r="E24">
        <v>2</v>
      </c>
      <c r="F24">
        <v>2</v>
      </c>
      <c r="G24">
        <v>0</v>
      </c>
      <c r="H24">
        <v>0</v>
      </c>
      <c r="I24">
        <v>3</v>
      </c>
      <c r="J24">
        <v>0</v>
      </c>
      <c r="K24">
        <v>0</v>
      </c>
      <c r="L24" s="38" t="s">
        <v>75</v>
      </c>
      <c r="M24" s="39" t="s">
        <v>6</v>
      </c>
      <c r="N24" s="40" t="s">
        <v>6</v>
      </c>
      <c r="O24" s="41" t="s">
        <v>101</v>
      </c>
      <c r="P24" s="42" t="s">
        <v>144</v>
      </c>
      <c r="Q24" s="95" t="s">
        <v>148</v>
      </c>
      <c r="R24" s="96" t="s">
        <v>149</v>
      </c>
      <c r="S24" s="97" t="s">
        <v>102</v>
      </c>
      <c r="T24" s="46">
        <v>1178.8</v>
      </c>
      <c r="U24" s="47">
        <v>13.02</v>
      </c>
      <c r="V24" s="48" t="s">
        <v>9</v>
      </c>
      <c r="W24" s="46">
        <f t="shared" si="2"/>
        <v>16.440000000000001</v>
      </c>
      <c r="X24" s="49">
        <f t="shared" si="3"/>
        <v>19379.47</v>
      </c>
      <c r="Y24" s="50" t="s">
        <v>73</v>
      </c>
      <c r="Z24" t="s">
        <v>73</v>
      </c>
      <c r="AA24" s="51">
        <v>14911.82</v>
      </c>
      <c r="AB24" s="52">
        <v>0</v>
      </c>
      <c r="AC24" s="53" t="s">
        <v>69</v>
      </c>
      <c r="AD24" t="s">
        <v>69</v>
      </c>
      <c r="AE24" s="2" t="s">
        <v>103</v>
      </c>
      <c r="AF24" s="54">
        <v>8627</v>
      </c>
      <c r="AG24" s="55">
        <v>10.17</v>
      </c>
      <c r="AH24" s="56">
        <v>0.2442</v>
      </c>
      <c r="AJ24" s="57"/>
      <c r="AL24" s="58"/>
      <c r="AM24" s="59">
        <v>14911.82</v>
      </c>
      <c r="AN24" s="60">
        <v>12.65</v>
      </c>
    </row>
    <row r="25" spans="1:40" ht="30" x14ac:dyDescent="0.25">
      <c r="A25" t="s">
        <v>68</v>
      </c>
      <c r="B25">
        <v>2</v>
      </c>
      <c r="C25" t="s">
        <v>68</v>
      </c>
      <c r="D25">
        <v>0</v>
      </c>
      <c r="E25">
        <v>2</v>
      </c>
      <c r="F25">
        <v>2</v>
      </c>
      <c r="G25">
        <v>0</v>
      </c>
      <c r="H25">
        <v>0</v>
      </c>
      <c r="I25">
        <v>4</v>
      </c>
      <c r="J25">
        <v>0</v>
      </c>
      <c r="K25">
        <v>0</v>
      </c>
      <c r="L25" s="38" t="s">
        <v>75</v>
      </c>
      <c r="M25" s="39" t="s">
        <v>6</v>
      </c>
      <c r="N25" s="40" t="s">
        <v>6</v>
      </c>
      <c r="O25" s="41" t="s">
        <v>104</v>
      </c>
      <c r="P25" s="42" t="s">
        <v>71</v>
      </c>
      <c r="Q25" s="95" t="s">
        <v>105</v>
      </c>
      <c r="R25" s="96" t="s">
        <v>106</v>
      </c>
      <c r="S25" s="97" t="s">
        <v>82</v>
      </c>
      <c r="T25" s="46">
        <v>329.65999999999997</v>
      </c>
      <c r="U25" s="47">
        <v>25.64</v>
      </c>
      <c r="V25" s="48" t="s">
        <v>9</v>
      </c>
      <c r="W25" s="46">
        <f t="shared" si="2"/>
        <v>32.380000000000003</v>
      </c>
      <c r="X25" s="49">
        <f t="shared" si="3"/>
        <v>10674.39</v>
      </c>
      <c r="Y25" s="50" t="s">
        <v>73</v>
      </c>
      <c r="Z25" t="s">
        <v>73</v>
      </c>
      <c r="AA25" s="51">
        <v>10819.44</v>
      </c>
      <c r="AB25" s="52">
        <v>0</v>
      </c>
      <c r="AC25" s="53" t="s">
        <v>69</v>
      </c>
      <c r="AD25" t="s">
        <v>69</v>
      </c>
      <c r="AE25" s="2" t="s">
        <v>107</v>
      </c>
      <c r="AF25" s="54">
        <v>6064</v>
      </c>
      <c r="AG25" s="55">
        <v>26.38</v>
      </c>
      <c r="AH25" s="56">
        <v>0.2442</v>
      </c>
      <c r="AJ25" s="57"/>
      <c r="AL25" s="58"/>
      <c r="AM25" s="59">
        <v>10819.44</v>
      </c>
      <c r="AN25" s="60">
        <v>32.82</v>
      </c>
    </row>
    <row r="26" spans="1:40" ht="45" x14ac:dyDescent="0.25">
      <c r="A26" t="s">
        <v>68</v>
      </c>
      <c r="B26">
        <v>2</v>
      </c>
      <c r="C26" t="s">
        <v>68</v>
      </c>
      <c r="D26">
        <v>0</v>
      </c>
      <c r="E26">
        <v>2</v>
      </c>
      <c r="F26">
        <v>2</v>
      </c>
      <c r="G26">
        <v>0</v>
      </c>
      <c r="H26">
        <v>0</v>
      </c>
      <c r="I26">
        <v>5</v>
      </c>
      <c r="J26">
        <v>0</v>
      </c>
      <c r="K26">
        <v>0</v>
      </c>
      <c r="L26" s="38" t="s">
        <v>75</v>
      </c>
      <c r="M26" s="39" t="s">
        <v>6</v>
      </c>
      <c r="N26" s="40" t="s">
        <v>6</v>
      </c>
      <c r="O26" s="41" t="s">
        <v>108</v>
      </c>
      <c r="P26" s="42" t="s">
        <v>71</v>
      </c>
      <c r="Q26" s="95" t="s">
        <v>109</v>
      </c>
      <c r="R26" s="96" t="s">
        <v>110</v>
      </c>
      <c r="S26" s="97" t="s">
        <v>82</v>
      </c>
      <c r="T26" s="46">
        <v>329.65999999999997</v>
      </c>
      <c r="U26" s="47">
        <v>39.19</v>
      </c>
      <c r="V26" s="48" t="s">
        <v>9</v>
      </c>
      <c r="W26" s="46">
        <f t="shared" si="2"/>
        <v>49.49</v>
      </c>
      <c r="X26" s="49">
        <f t="shared" si="3"/>
        <v>16314.87</v>
      </c>
      <c r="Y26" s="50" t="s">
        <v>73</v>
      </c>
      <c r="Z26" t="s">
        <v>73</v>
      </c>
      <c r="AA26" s="51">
        <v>16364.32</v>
      </c>
      <c r="AB26" s="52">
        <v>0</v>
      </c>
      <c r="AC26" s="53" t="s">
        <v>69</v>
      </c>
      <c r="AD26" t="s">
        <v>69</v>
      </c>
      <c r="AE26" s="2" t="s">
        <v>111</v>
      </c>
      <c r="AF26" s="54">
        <v>6084</v>
      </c>
      <c r="AG26" s="55">
        <v>39.9</v>
      </c>
      <c r="AH26" s="56">
        <v>0.2442</v>
      </c>
      <c r="AJ26" s="57"/>
      <c r="AL26" s="58"/>
      <c r="AM26" s="59">
        <v>16364.32</v>
      </c>
      <c r="AN26" s="60">
        <v>49.64</v>
      </c>
    </row>
    <row r="27" spans="1:40" x14ac:dyDescent="0.25">
      <c r="A27">
        <v>-1</v>
      </c>
      <c r="C27">
        <v>-1</v>
      </c>
      <c r="E27">
        <v>0</v>
      </c>
      <c r="F27">
        <v>0</v>
      </c>
      <c r="G27">
        <v>0</v>
      </c>
      <c r="H27">
        <v>0</v>
      </c>
      <c r="I27">
        <v>0</v>
      </c>
      <c r="L27" s="38" t="s">
        <v>75</v>
      </c>
      <c r="M27" s="74"/>
      <c r="N27" s="75"/>
      <c r="O27" s="74"/>
      <c r="P27" s="76"/>
      <c r="Q27" s="76"/>
      <c r="R27" s="76"/>
      <c r="S27" s="76"/>
      <c r="T27" s="76"/>
      <c r="U27" s="76"/>
      <c r="V27" s="76"/>
      <c r="W27" s="76"/>
      <c r="X27" s="75"/>
      <c r="AG27" s="77"/>
      <c r="AH27" s="78"/>
      <c r="AJ27" s="79"/>
      <c r="AL27" s="77"/>
      <c r="AM27" s="80"/>
      <c r="AN27" s="78"/>
    </row>
    <row r="30" spans="1:40" x14ac:dyDescent="0.25">
      <c r="O30" s="81" t="s">
        <v>112</v>
      </c>
      <c r="Q30" s="159" t="s">
        <v>113</v>
      </c>
      <c r="R30" s="159"/>
      <c r="S30" s="159"/>
      <c r="T30" s="159"/>
      <c r="U30" s="159"/>
      <c r="V30" s="159"/>
      <c r="W30" s="159"/>
      <c r="X30" s="159"/>
    </row>
    <row r="31" spans="1:40" hidden="1" x14ac:dyDescent="0.25"/>
    <row r="32" spans="1:40" hidden="1" x14ac:dyDescent="0.25">
      <c r="O32" s="82" t="s">
        <v>114</v>
      </c>
      <c r="X32" s="83"/>
    </row>
    <row r="33" spans="15:28" hidden="1" x14ac:dyDescent="0.25">
      <c r="O33" s="160"/>
      <c r="P33" s="160"/>
      <c r="Q33" s="160"/>
      <c r="R33" s="160"/>
      <c r="S33" s="160"/>
      <c r="T33" s="160"/>
      <c r="U33" s="160"/>
      <c r="V33" s="160"/>
      <c r="W33" s="160"/>
      <c r="X33" s="160"/>
    </row>
    <row r="34" spans="15:28" hidden="1" x14ac:dyDescent="0.25">
      <c r="O34" s="160"/>
      <c r="P34" s="160"/>
      <c r="Q34" s="160"/>
      <c r="R34" s="160"/>
      <c r="S34" s="160"/>
      <c r="T34" s="160"/>
      <c r="U34" s="160"/>
      <c r="V34" s="160"/>
      <c r="W34" s="160"/>
      <c r="X34" s="160"/>
    </row>
    <row r="35" spans="15:28" hidden="1" x14ac:dyDescent="0.25">
      <c r="O35" s="160"/>
      <c r="P35" s="160"/>
      <c r="Q35" s="160"/>
      <c r="R35" s="160"/>
      <c r="S35" s="160"/>
      <c r="T35" s="160"/>
      <c r="U35" s="160"/>
      <c r="V35" s="160"/>
      <c r="W35" s="160"/>
      <c r="X35" s="160"/>
    </row>
    <row r="36" spans="15:28" hidden="1" x14ac:dyDescent="0.25"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5"/>
      <c r="AA36" s="85"/>
      <c r="AB36" s="85"/>
    </row>
    <row r="37" spans="15:28" x14ac:dyDescent="0.25">
      <c r="O37" s="161" t="s">
        <v>115</v>
      </c>
      <c r="P37" s="161"/>
      <c r="Q37" s="161"/>
      <c r="R37" s="161"/>
      <c r="S37" s="161"/>
      <c r="T37" s="161"/>
      <c r="U37" s="161"/>
      <c r="V37" s="161"/>
      <c r="W37" s="161"/>
      <c r="X37" s="161"/>
      <c r="Y37" s="86"/>
      <c r="Z37" s="86"/>
      <c r="AA37" s="86"/>
      <c r="AB37" s="86"/>
    </row>
    <row r="38" spans="15:28" ht="15" hidden="1" customHeight="1" x14ac:dyDescent="0.25">
      <c r="O38" s="162" t="s">
        <v>116</v>
      </c>
      <c r="P38" s="162"/>
      <c r="Q38" s="162"/>
      <c r="R38" s="162"/>
      <c r="S38" s="162"/>
      <c r="T38" s="162"/>
      <c r="U38" s="162"/>
      <c r="V38" s="162"/>
      <c r="W38" s="162"/>
      <c r="X38" s="162"/>
      <c r="Y38" s="86"/>
      <c r="Z38" s="86"/>
      <c r="AA38" s="86"/>
      <c r="AB38" s="86"/>
    </row>
    <row r="40" spans="15:28" x14ac:dyDescent="0.25">
      <c r="O40" s="163" t="s">
        <v>12</v>
      </c>
      <c r="P40" s="163"/>
      <c r="Q40" s="163"/>
      <c r="S40" s="87"/>
      <c r="T40" s="87"/>
      <c r="U40" s="87"/>
      <c r="V40" s="87"/>
      <c r="W40" s="88"/>
    </row>
    <row r="41" spans="15:28" x14ac:dyDescent="0.25">
      <c r="O41" s="89" t="s">
        <v>117</v>
      </c>
      <c r="S41" s="90" t="s">
        <v>118</v>
      </c>
      <c r="T41" s="90"/>
      <c r="U41" s="90"/>
      <c r="V41" s="90"/>
    </row>
    <row r="42" spans="15:28" x14ac:dyDescent="0.25">
      <c r="S42" s="9" t="s">
        <v>119</v>
      </c>
      <c r="T42" s="91" t="s">
        <v>120</v>
      </c>
      <c r="V42" s="92"/>
    </row>
    <row r="43" spans="15:28" x14ac:dyDescent="0.25">
      <c r="O43" s="149">
        <v>45231</v>
      </c>
      <c r="P43" s="149"/>
      <c r="Q43" s="149"/>
      <c r="S43" s="9" t="s">
        <v>121</v>
      </c>
      <c r="T43" s="91" t="s">
        <v>122</v>
      </c>
      <c r="U43" s="92"/>
      <c r="V43" s="92"/>
    </row>
    <row r="44" spans="15:28" x14ac:dyDescent="0.25">
      <c r="O44" s="93" t="s">
        <v>123</v>
      </c>
      <c r="P44" s="94"/>
      <c r="Q44" s="94"/>
      <c r="S44" s="9" t="s">
        <v>124</v>
      </c>
      <c r="T44" s="146">
        <v>1720233607718</v>
      </c>
      <c r="U44" s="92"/>
      <c r="V44" s="92"/>
    </row>
  </sheetData>
  <mergeCells count="26">
    <mergeCell ref="AE5:AF5"/>
    <mergeCell ref="O7:P7"/>
    <mergeCell ref="S7:U7"/>
    <mergeCell ref="AJ7:AJ11"/>
    <mergeCell ref="AL7:AL11"/>
    <mergeCell ref="Z8:Z12"/>
    <mergeCell ref="AA12:AB12"/>
    <mergeCell ref="F8:K8"/>
    <mergeCell ref="L8:L12"/>
    <mergeCell ref="O8:P8"/>
    <mergeCell ref="S8:U8"/>
    <mergeCell ref="Y8:Y12"/>
    <mergeCell ref="F9:K9"/>
    <mergeCell ref="O43:Q43"/>
    <mergeCell ref="Q4:R4"/>
    <mergeCell ref="Q5:R5"/>
    <mergeCell ref="S1:X5"/>
    <mergeCell ref="L1:N5"/>
    <mergeCell ref="O15:R15"/>
    <mergeCell ref="Q30:X30"/>
    <mergeCell ref="O33:X35"/>
    <mergeCell ref="O37:X37"/>
    <mergeCell ref="O38:X38"/>
    <mergeCell ref="O40:Q40"/>
    <mergeCell ref="O4:P4"/>
    <mergeCell ref="O5:P5"/>
  </mergeCells>
  <conditionalFormatting sqref="M14 M21 M25:M26 M16:M17">
    <cfRule type="cellIs" dxfId="117" priority="124" stopIfTrue="1" operator="notEqual">
      <formula>$N14</formula>
    </cfRule>
  </conditionalFormatting>
  <conditionalFormatting sqref="N14:O14 R14 W14:X14 R16:R17 R21 N21:O21 R25:R26 N25:O26 N16:O17 W16:X21">
    <cfRule type="expression" dxfId="116" priority="125" stopIfTrue="1">
      <formula>$C14=1</formula>
    </cfRule>
    <cfRule type="expression" dxfId="115" priority="126" stopIfTrue="1">
      <formula>OR($C14=0,$C14=2,$C14=3,$C14=4)</formula>
    </cfRule>
  </conditionalFormatting>
  <conditionalFormatting sqref="U14:V14 V26 U21:V21 U25:V25 U16:V17">
    <cfRule type="expression" dxfId="114" priority="127" stopIfTrue="1">
      <formula>$C14=1</formula>
    </cfRule>
    <cfRule type="expression" dxfId="113" priority="128" stopIfTrue="1">
      <formula>OR($C14=0,$C14=2,$C14=3,$C14=4)</formula>
    </cfRule>
    <cfRule type="expression" dxfId="112" priority="129" stopIfTrue="1">
      <formula>AND(TIPOORCAMENTO="Licitado",$C14&lt;&gt;"L",$C14&lt;&gt;-1)</formula>
    </cfRule>
  </conditionalFormatting>
  <conditionalFormatting sqref="P14:Q14 S14:T14 Y14 AG14:AH14 P21:Q21 AG21:AH21 Y21 S21:T21 P25:Q26 AG25:AH26 Y25:Y26 S25:T26 S16:T17 Y16:Y17 AG16:AH17 P16:Q17">
    <cfRule type="expression" dxfId="111" priority="130" stopIfTrue="1">
      <formula>$C14=1</formula>
    </cfRule>
    <cfRule type="expression" dxfId="110" priority="131" stopIfTrue="1">
      <formula>OR($C14=0,$C14=2,$C14=3,$C14=4)</formula>
    </cfRule>
  </conditionalFormatting>
  <conditionalFormatting sqref="AJ21 AJ25:AJ27 AJ7:AJ17">
    <cfRule type="expression" dxfId="109" priority="132" stopIfTrue="1">
      <formula>OR(ACOMPANHAMENTO&lt;&gt;"BM",TIPOORCAMENTO="Licitado")</formula>
    </cfRule>
    <cfRule type="expression" dxfId="108" priority="133" stopIfTrue="1">
      <formula>$C7=1</formula>
    </cfRule>
    <cfRule type="expression" dxfId="107" priority="134" stopIfTrue="1">
      <formula>OR(AND(ISNUMBER($C7),$C7=0),$C7=2,$C7=3,$C7=4)</formula>
    </cfRule>
  </conditionalFormatting>
  <conditionalFormatting sqref="AL21 AL25:AL27 AL7:AL17">
    <cfRule type="expression" dxfId="106" priority="135" stopIfTrue="1">
      <formula>TIPOORCAMENTO="PROPOSTO"</formula>
    </cfRule>
    <cfRule type="expression" dxfId="105" priority="136" stopIfTrue="1">
      <formula>$C7=1</formula>
    </cfRule>
    <cfRule type="expression" dxfId="104" priority="137" stopIfTrue="1">
      <formula>OR(AND(ISNUMBER($C7),$C7=0),$C7=2,$C7=3,$C7=4)</formula>
    </cfRule>
  </conditionalFormatting>
  <conditionalFormatting sqref="O8:P8">
    <cfRule type="expression" dxfId="103" priority="141" stopIfTrue="1">
      <formula>ISERROR(INDIRECT($F$9))</formula>
    </cfRule>
  </conditionalFormatting>
  <conditionalFormatting sqref="AM21:AN21 AM25:AN27 AM7:AN17">
    <cfRule type="expression" dxfId="102" priority="138" stopIfTrue="1">
      <formula>TIPOORCAMENTO="PROPOSTO"</formula>
    </cfRule>
    <cfRule type="expression" dxfId="101" priority="139" stopIfTrue="1">
      <formula>$C7=1</formula>
    </cfRule>
    <cfRule type="expression" dxfId="100" priority="140" stopIfTrue="1">
      <formula>OR(AND(ISNUMBER($C7),$C7=0),$C7=2,$C7=3,$C7=4)</formula>
    </cfRule>
  </conditionalFormatting>
  <conditionalFormatting sqref="Q25:Q26">
    <cfRule type="expression" dxfId="99" priority="122" stopIfTrue="1">
      <formula>$C25=1</formula>
    </cfRule>
    <cfRule type="expression" dxfId="98" priority="123" stopIfTrue="1">
      <formula>OR($C25=0,$C25=2,$C25=3,$C25=4)</formula>
    </cfRule>
  </conditionalFormatting>
  <conditionalFormatting sqref="U26">
    <cfRule type="expression" dxfId="97" priority="119" stopIfTrue="1">
      <formula>$C26=1</formula>
    </cfRule>
    <cfRule type="expression" dxfId="96" priority="120" stopIfTrue="1">
      <formula>OR($C26=0,$C26=2,$C26=3,$C26=4)</formula>
    </cfRule>
    <cfRule type="expression" dxfId="95" priority="121" stopIfTrue="1">
      <formula>AND(TIPOORCAMENTO="Licitado",$C26&lt;&gt;"L",$C26&lt;&gt;-1)</formula>
    </cfRule>
  </conditionalFormatting>
  <conditionalFormatting sqref="M22">
    <cfRule type="cellIs" dxfId="94" priority="102" stopIfTrue="1" operator="notEqual">
      <formula>$N22</formula>
    </cfRule>
  </conditionalFormatting>
  <conditionalFormatting sqref="N22:O22 R22">
    <cfRule type="expression" dxfId="93" priority="103" stopIfTrue="1">
      <formula>$C22=1</formula>
    </cfRule>
    <cfRule type="expression" dxfId="92" priority="104" stopIfTrue="1">
      <formula>OR($C22=0,$C22=2,$C22=3,$C22=4)</formula>
    </cfRule>
  </conditionalFormatting>
  <conditionalFormatting sqref="U22:V22">
    <cfRule type="expression" dxfId="91" priority="105" stopIfTrue="1">
      <formula>$C22=1</formula>
    </cfRule>
    <cfRule type="expression" dxfId="90" priority="106" stopIfTrue="1">
      <formula>OR($C22=0,$C22=2,$C22=3,$C22=4)</formula>
    </cfRule>
    <cfRule type="expression" dxfId="89" priority="107" stopIfTrue="1">
      <formula>AND(TIPOORCAMENTO="Licitado",$C22&lt;&gt;"L",$C22&lt;&gt;-1)</formula>
    </cfRule>
  </conditionalFormatting>
  <conditionalFormatting sqref="P22:Q22 S22:T22 Y22 AG22:AH22">
    <cfRule type="expression" dxfId="88" priority="108" stopIfTrue="1">
      <formula>$C22=1</formula>
    </cfRule>
    <cfRule type="expression" dxfId="87" priority="109" stopIfTrue="1">
      <formula>OR($C22=0,$C22=2,$C22=3,$C22=4)</formula>
    </cfRule>
  </conditionalFormatting>
  <conditionalFormatting sqref="AJ22">
    <cfRule type="expression" dxfId="86" priority="110" stopIfTrue="1">
      <formula>OR(ACOMPANHAMENTO&lt;&gt;"BM",TIPOORCAMENTO="Licitado")</formula>
    </cfRule>
    <cfRule type="expression" dxfId="85" priority="111" stopIfTrue="1">
      <formula>$C22=1</formula>
    </cfRule>
    <cfRule type="expression" dxfId="84" priority="112" stopIfTrue="1">
      <formula>OR(AND(ISNUMBER($C22),$C22=0),$C22=2,$C22=3,$C22=4)</formula>
    </cfRule>
  </conditionalFormatting>
  <conditionalFormatting sqref="AL22">
    <cfRule type="expression" dxfId="83" priority="113" stopIfTrue="1">
      <formula>TIPOORCAMENTO="PROPOSTO"</formula>
    </cfRule>
    <cfRule type="expression" dxfId="82" priority="114" stopIfTrue="1">
      <formula>$C22=1</formula>
    </cfRule>
    <cfRule type="expression" dxfId="81" priority="115" stopIfTrue="1">
      <formula>OR(AND(ISNUMBER($C22),$C22=0),$C22=2,$C22=3,$C22=4)</formula>
    </cfRule>
  </conditionalFormatting>
  <conditionalFormatting sqref="AM22:AN22">
    <cfRule type="expression" dxfId="80" priority="116" stopIfTrue="1">
      <formula>TIPOORCAMENTO="PROPOSTO"</formula>
    </cfRule>
    <cfRule type="expression" dxfId="79" priority="117" stopIfTrue="1">
      <formula>$C22=1</formula>
    </cfRule>
    <cfRule type="expression" dxfId="78" priority="118" stopIfTrue="1">
      <formula>OR(AND(ISNUMBER($C22),$C22=0),$C22=2,$C22=3,$C22=4)</formula>
    </cfRule>
  </conditionalFormatting>
  <conditionalFormatting sqref="M18">
    <cfRule type="cellIs" dxfId="77" priority="66" stopIfTrue="1" operator="notEqual">
      <formula>$N18</formula>
    </cfRule>
  </conditionalFormatting>
  <conditionalFormatting sqref="N18:O18 R18">
    <cfRule type="expression" dxfId="76" priority="67" stopIfTrue="1">
      <formula>$C18=1</formula>
    </cfRule>
    <cfRule type="expression" dxfId="75" priority="68" stopIfTrue="1">
      <formula>OR($C18=0,$C18=2,$C18=3,$C18=4)</formula>
    </cfRule>
  </conditionalFormatting>
  <conditionalFormatting sqref="U18:V18">
    <cfRule type="expression" dxfId="74" priority="69" stopIfTrue="1">
      <formula>$C18=1</formula>
    </cfRule>
    <cfRule type="expression" dxfId="73" priority="70" stopIfTrue="1">
      <formula>OR($C18=0,$C18=2,$C18=3,$C18=4)</formula>
    </cfRule>
    <cfRule type="expression" dxfId="72" priority="71" stopIfTrue="1">
      <formula>AND(TIPOORCAMENTO="Licitado",$C18&lt;&gt;"L",$C18&lt;&gt;-1)</formula>
    </cfRule>
  </conditionalFormatting>
  <conditionalFormatting sqref="P18:Q18 S18:T18 Y18 AG18:AH18">
    <cfRule type="expression" dxfId="71" priority="72" stopIfTrue="1">
      <formula>$C18=1</formula>
    </cfRule>
    <cfRule type="expression" dxfId="70" priority="73" stopIfTrue="1">
      <formula>OR($C18=0,$C18=2,$C18=3,$C18=4)</formula>
    </cfRule>
  </conditionalFormatting>
  <conditionalFormatting sqref="AJ18">
    <cfRule type="expression" dxfId="69" priority="74" stopIfTrue="1">
      <formula>OR(ACOMPANHAMENTO&lt;&gt;"BM",TIPOORCAMENTO="Licitado")</formula>
    </cfRule>
    <cfRule type="expression" dxfId="68" priority="75" stopIfTrue="1">
      <formula>$C18=1</formula>
    </cfRule>
    <cfRule type="expression" dxfId="67" priority="76" stopIfTrue="1">
      <formula>OR(AND(ISNUMBER($C18),$C18=0),$C18=2,$C18=3,$C18=4)</formula>
    </cfRule>
  </conditionalFormatting>
  <conditionalFormatting sqref="AL18">
    <cfRule type="expression" dxfId="66" priority="77" stopIfTrue="1">
      <formula>TIPOORCAMENTO="PROPOSTO"</formula>
    </cfRule>
    <cfRule type="expression" dxfId="65" priority="78" stopIfTrue="1">
      <formula>$C18=1</formula>
    </cfRule>
    <cfRule type="expression" dxfId="64" priority="79" stopIfTrue="1">
      <formula>OR(AND(ISNUMBER($C18),$C18=0),$C18=2,$C18=3,$C18=4)</formula>
    </cfRule>
  </conditionalFormatting>
  <conditionalFormatting sqref="AM18:AN18">
    <cfRule type="expression" dxfId="63" priority="80" stopIfTrue="1">
      <formula>TIPOORCAMENTO="PROPOSTO"</formula>
    </cfRule>
    <cfRule type="expression" dxfId="62" priority="81" stopIfTrue="1">
      <formula>$C18=1</formula>
    </cfRule>
    <cfRule type="expression" dxfId="61" priority="82" stopIfTrue="1">
      <formula>OR(AND(ISNUMBER($C18),$C18=0),$C18=2,$C18=3,$C18=4)</formula>
    </cfRule>
  </conditionalFormatting>
  <conditionalFormatting sqref="M23:M24">
    <cfRule type="cellIs" dxfId="60" priority="49" stopIfTrue="1" operator="notEqual">
      <formula>$N23</formula>
    </cfRule>
  </conditionalFormatting>
  <conditionalFormatting sqref="N23:O24 R23:R24">
    <cfRule type="expression" dxfId="59" priority="50" stopIfTrue="1">
      <formula>$C23=1</formula>
    </cfRule>
    <cfRule type="expression" dxfId="58" priority="51" stopIfTrue="1">
      <formula>OR($C23=0,$C23=2,$C23=3,$C23=4)</formula>
    </cfRule>
  </conditionalFormatting>
  <conditionalFormatting sqref="U23:V24">
    <cfRule type="expression" dxfId="57" priority="52" stopIfTrue="1">
      <formula>$C23=1</formula>
    </cfRule>
    <cfRule type="expression" dxfId="56" priority="53" stopIfTrue="1">
      <formula>OR($C23=0,$C23=2,$C23=3,$C23=4)</formula>
    </cfRule>
    <cfRule type="expression" dxfId="55" priority="54" stopIfTrue="1">
      <formula>AND(TIPOORCAMENTO="Licitado",$C23&lt;&gt;"L",$C23&lt;&gt;-1)</formula>
    </cfRule>
  </conditionalFormatting>
  <conditionalFormatting sqref="P23:Q24 S23:T24 Y23:Y24 AG23:AH24">
    <cfRule type="expression" dxfId="54" priority="55" stopIfTrue="1">
      <formula>$C23=1</formula>
    </cfRule>
    <cfRule type="expression" dxfId="53" priority="56" stopIfTrue="1">
      <formula>OR($C23=0,$C23=2,$C23=3,$C23=4)</formula>
    </cfRule>
  </conditionalFormatting>
  <conditionalFormatting sqref="AJ23:AJ24">
    <cfRule type="expression" dxfId="52" priority="57" stopIfTrue="1">
      <formula>OR(ACOMPANHAMENTO&lt;&gt;"BM",TIPOORCAMENTO="Licitado")</formula>
    </cfRule>
    <cfRule type="expression" dxfId="51" priority="58" stopIfTrue="1">
      <formula>$C23=1</formula>
    </cfRule>
    <cfRule type="expression" dxfId="50" priority="59" stopIfTrue="1">
      <formula>OR(AND(ISNUMBER($C23),$C23=0),$C23=2,$C23=3,$C23=4)</formula>
    </cfRule>
  </conditionalFormatting>
  <conditionalFormatting sqref="AL23:AL24">
    <cfRule type="expression" dxfId="49" priority="60" stopIfTrue="1">
      <formula>TIPOORCAMENTO="PROPOSTO"</formula>
    </cfRule>
    <cfRule type="expression" dxfId="48" priority="61" stopIfTrue="1">
      <formula>$C23=1</formula>
    </cfRule>
    <cfRule type="expression" dxfId="47" priority="62" stopIfTrue="1">
      <formula>OR(AND(ISNUMBER($C23),$C23=0),$C23=2,$C23=3,$C23=4)</formula>
    </cfRule>
  </conditionalFormatting>
  <conditionalFormatting sqref="AM23:AN24">
    <cfRule type="expression" dxfId="46" priority="63" stopIfTrue="1">
      <formula>TIPOORCAMENTO="PROPOSTO"</formula>
    </cfRule>
    <cfRule type="expression" dxfId="45" priority="64" stopIfTrue="1">
      <formula>$C23=1</formula>
    </cfRule>
    <cfRule type="expression" dxfId="44" priority="65" stopIfTrue="1">
      <formula>OR(AND(ISNUMBER($C23),$C23=0),$C23=2,$C23=3,$C23=4)</formula>
    </cfRule>
  </conditionalFormatting>
  <conditionalFormatting sqref="M19">
    <cfRule type="cellIs" dxfId="43" priority="32" stopIfTrue="1" operator="notEqual">
      <formula>$N19</formula>
    </cfRule>
  </conditionalFormatting>
  <conditionalFormatting sqref="N19:O19 R19">
    <cfRule type="expression" dxfId="42" priority="33" stopIfTrue="1">
      <formula>$C19=1</formula>
    </cfRule>
    <cfRule type="expression" dxfId="41" priority="34" stopIfTrue="1">
      <formula>OR($C19=0,$C19=2,$C19=3,$C19=4)</formula>
    </cfRule>
  </conditionalFormatting>
  <conditionalFormatting sqref="U19:V19">
    <cfRule type="expression" dxfId="40" priority="35" stopIfTrue="1">
      <formula>$C19=1</formula>
    </cfRule>
    <cfRule type="expression" dxfId="39" priority="36" stopIfTrue="1">
      <formula>OR($C19=0,$C19=2,$C19=3,$C19=4)</formula>
    </cfRule>
    <cfRule type="expression" dxfId="38" priority="37" stopIfTrue="1">
      <formula>AND(TIPOORCAMENTO="Licitado",$C19&lt;&gt;"L",$C19&lt;&gt;-1)</formula>
    </cfRule>
  </conditionalFormatting>
  <conditionalFormatting sqref="P19:Q19 S19:T19 Y19 AG19:AH19">
    <cfRule type="expression" dxfId="37" priority="38" stopIfTrue="1">
      <formula>$C19=1</formula>
    </cfRule>
    <cfRule type="expression" dxfId="36" priority="39" stopIfTrue="1">
      <formula>OR($C19=0,$C19=2,$C19=3,$C19=4)</formula>
    </cfRule>
  </conditionalFormatting>
  <conditionalFormatting sqref="AJ19">
    <cfRule type="expression" dxfId="35" priority="40" stopIfTrue="1">
      <formula>OR(ACOMPANHAMENTO&lt;&gt;"BM",TIPOORCAMENTO="Licitado")</formula>
    </cfRule>
    <cfRule type="expression" dxfId="34" priority="41" stopIfTrue="1">
      <formula>$C19=1</formula>
    </cfRule>
    <cfRule type="expression" dxfId="33" priority="42" stopIfTrue="1">
      <formula>OR(AND(ISNUMBER($C19),$C19=0),$C19=2,$C19=3,$C19=4)</formula>
    </cfRule>
  </conditionalFormatting>
  <conditionalFormatting sqref="AL19">
    <cfRule type="expression" dxfId="32" priority="43" stopIfTrue="1">
      <formula>TIPOORCAMENTO="PROPOSTO"</formula>
    </cfRule>
    <cfRule type="expression" dxfId="31" priority="44" stopIfTrue="1">
      <formula>$C19=1</formula>
    </cfRule>
    <cfRule type="expression" dxfId="30" priority="45" stopIfTrue="1">
      <formula>OR(AND(ISNUMBER($C19),$C19=0),$C19=2,$C19=3,$C19=4)</formula>
    </cfRule>
  </conditionalFormatting>
  <conditionalFormatting sqref="AM19:AN19">
    <cfRule type="expression" dxfId="29" priority="46" stopIfTrue="1">
      <formula>TIPOORCAMENTO="PROPOSTO"</formula>
    </cfRule>
    <cfRule type="expression" dxfId="28" priority="47" stopIfTrue="1">
      <formula>$C19=1</formula>
    </cfRule>
    <cfRule type="expression" dxfId="27" priority="48" stopIfTrue="1">
      <formula>OR(AND(ISNUMBER($C19),$C19=0),$C19=2,$C19=3,$C19=4)</formula>
    </cfRule>
  </conditionalFormatting>
  <conditionalFormatting sqref="M20">
    <cfRule type="cellIs" dxfId="26" priority="15" stopIfTrue="1" operator="notEqual">
      <formula>$N20</formula>
    </cfRule>
  </conditionalFormatting>
  <conditionalFormatting sqref="N20:O20 R20">
    <cfRule type="expression" dxfId="25" priority="16" stopIfTrue="1">
      <formula>$C20=1</formula>
    </cfRule>
    <cfRule type="expression" dxfId="24" priority="17" stopIfTrue="1">
      <formula>OR($C20=0,$C20=2,$C20=3,$C20=4)</formula>
    </cfRule>
  </conditionalFormatting>
  <conditionalFormatting sqref="U20:V20">
    <cfRule type="expression" dxfId="23" priority="18" stopIfTrue="1">
      <formula>$C20=1</formula>
    </cfRule>
    <cfRule type="expression" dxfId="22" priority="19" stopIfTrue="1">
      <formula>OR($C20=0,$C20=2,$C20=3,$C20=4)</formula>
    </cfRule>
    <cfRule type="expression" dxfId="21" priority="20" stopIfTrue="1">
      <formula>AND(TIPOORCAMENTO="Licitado",$C20&lt;&gt;"L",$C20&lt;&gt;-1)</formula>
    </cfRule>
  </conditionalFormatting>
  <conditionalFormatting sqref="P20:Q20 S20:T20 Y20 AG20:AH20">
    <cfRule type="expression" dxfId="20" priority="21" stopIfTrue="1">
      <formula>$C20=1</formula>
    </cfRule>
    <cfRule type="expression" dxfId="19" priority="22" stopIfTrue="1">
      <formula>OR($C20=0,$C20=2,$C20=3,$C20=4)</formula>
    </cfRule>
  </conditionalFormatting>
  <conditionalFormatting sqref="AJ20">
    <cfRule type="expression" dxfId="18" priority="23" stopIfTrue="1">
      <formula>OR(ACOMPANHAMENTO&lt;&gt;"BM",TIPOORCAMENTO="Licitado")</formula>
    </cfRule>
    <cfRule type="expression" dxfId="17" priority="24" stopIfTrue="1">
      <formula>$C20=1</formula>
    </cfRule>
    <cfRule type="expression" dxfId="16" priority="25" stopIfTrue="1">
      <formula>OR(AND(ISNUMBER($C20),$C20=0),$C20=2,$C20=3,$C20=4)</formula>
    </cfRule>
  </conditionalFormatting>
  <conditionalFormatting sqref="AL20">
    <cfRule type="expression" dxfId="15" priority="26" stopIfTrue="1">
      <formula>TIPOORCAMENTO="PROPOSTO"</formula>
    </cfRule>
    <cfRule type="expression" dxfId="14" priority="27" stopIfTrue="1">
      <formula>$C20=1</formula>
    </cfRule>
    <cfRule type="expression" dxfId="13" priority="28" stopIfTrue="1">
      <formula>OR(AND(ISNUMBER($C20),$C20=0),$C20=2,$C20=3,$C20=4)</formula>
    </cfRule>
  </conditionalFormatting>
  <conditionalFormatting sqref="AM20:AN20">
    <cfRule type="expression" dxfId="12" priority="29" stopIfTrue="1">
      <formula>TIPOORCAMENTO="PROPOSTO"</formula>
    </cfRule>
    <cfRule type="expression" dxfId="11" priority="30" stopIfTrue="1">
      <formula>$C20=1</formula>
    </cfRule>
    <cfRule type="expression" dxfId="10" priority="31" stopIfTrue="1">
      <formula>OR(AND(ISNUMBER($C20),$C20=0),$C20=2,$C20=3,$C20=4)</formula>
    </cfRule>
  </conditionalFormatting>
  <conditionalFormatting sqref="X22:X26">
    <cfRule type="expression" dxfId="9" priority="13" stopIfTrue="1">
      <formula>$C22=1</formula>
    </cfRule>
    <cfRule type="expression" dxfId="8" priority="14" stopIfTrue="1">
      <formula>OR($C22=0,$C22=2,$C22=3,$C22=4)</formula>
    </cfRule>
  </conditionalFormatting>
  <conditionalFormatting sqref="W22:W26">
    <cfRule type="expression" dxfId="7" priority="5" stopIfTrue="1">
      <formula>$C22=1</formula>
    </cfRule>
    <cfRule type="expression" dxfId="6" priority="6" stopIfTrue="1">
      <formula>OR($C22=0,$C22=2,$C22=3,$C22=4)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6581-19F9-4ECD-B795-7F32E4834B4F}">
  <sheetPr>
    <pageSetUpPr fitToPage="1"/>
  </sheetPr>
  <dimension ref="A1:Q34"/>
  <sheetViews>
    <sheetView zoomScaleNormal="100" workbookViewId="0">
      <selection activeCell="O31" sqref="O31"/>
    </sheetView>
  </sheetViews>
  <sheetFormatPr defaultRowHeight="15" x14ac:dyDescent="0.25"/>
  <cols>
    <col min="1" max="1" width="7.140625" customWidth="1"/>
    <col min="2" max="2" width="14.5703125" customWidth="1"/>
    <col min="3" max="3" width="12" customWidth="1"/>
    <col min="4" max="4" width="11" customWidth="1"/>
    <col min="5" max="5" width="11.42578125" customWidth="1"/>
    <col min="6" max="6" width="10.7109375" customWidth="1"/>
    <col min="7" max="7" width="18.5703125" bestFit="1" customWidth="1"/>
    <col min="8" max="11" width="11" customWidth="1"/>
  </cols>
  <sheetData>
    <row r="1" spans="1:11" x14ac:dyDescent="0.25">
      <c r="C1" s="175" t="s">
        <v>135</v>
      </c>
      <c r="D1" s="175"/>
      <c r="E1" s="175"/>
      <c r="F1" s="175"/>
    </row>
    <row r="3" spans="1:11" x14ac:dyDescent="0.25">
      <c r="B3" s="144" t="s">
        <v>136</v>
      </c>
    </row>
    <row r="4" spans="1:11" x14ac:dyDescent="0.25">
      <c r="A4" s="144"/>
      <c r="B4" s="144" t="s">
        <v>137</v>
      </c>
      <c r="C4" s="145" t="s">
        <v>127</v>
      </c>
    </row>
    <row r="10" spans="1:11" x14ac:dyDescent="0.25">
      <c r="A10" s="176" t="s">
        <v>49</v>
      </c>
      <c r="B10" s="177" t="s">
        <v>52</v>
      </c>
      <c r="C10" s="98"/>
      <c r="D10" s="98"/>
      <c r="E10" s="178" t="s">
        <v>128</v>
      </c>
      <c r="F10" s="179" t="s">
        <v>129</v>
      </c>
      <c r="G10" s="100">
        <v>1</v>
      </c>
      <c r="H10" s="100">
        <v>2</v>
      </c>
      <c r="I10" s="100">
        <v>3</v>
      </c>
      <c r="J10" s="100">
        <v>4</v>
      </c>
      <c r="K10" s="101"/>
    </row>
    <row r="11" spans="1:11" x14ac:dyDescent="0.25">
      <c r="A11" s="176"/>
      <c r="B11" s="177"/>
      <c r="C11" s="99"/>
      <c r="D11" s="99"/>
      <c r="E11" s="178"/>
      <c r="F11" s="179"/>
      <c r="G11" s="102" t="s">
        <v>138</v>
      </c>
      <c r="H11" s="102" t="s">
        <v>139</v>
      </c>
      <c r="I11" s="102" t="s">
        <v>140</v>
      </c>
      <c r="J11" s="102" t="s">
        <v>141</v>
      </c>
      <c r="K11" s="103"/>
    </row>
    <row r="12" spans="1:11" x14ac:dyDescent="0.25">
      <c r="A12" s="104" t="s">
        <v>76</v>
      </c>
      <c r="B12" s="105" t="s">
        <v>77</v>
      </c>
      <c r="C12" s="105"/>
      <c r="D12" s="105"/>
      <c r="E12" s="108">
        <f>ORÇAMENTO!X15</f>
        <v>186093.23000000004</v>
      </c>
      <c r="F12" s="109" t="s">
        <v>130</v>
      </c>
      <c r="G12" s="181">
        <v>0.2602073967484278</v>
      </c>
      <c r="H12" s="182">
        <v>0.24659753441719068</v>
      </c>
      <c r="I12" s="182">
        <v>0.24659753441719068</v>
      </c>
      <c r="J12" s="182">
        <v>0.24659753441719068</v>
      </c>
      <c r="K12" s="101"/>
    </row>
    <row r="13" spans="1:11" x14ac:dyDescent="0.25">
      <c r="A13" s="106"/>
      <c r="B13" s="107" t="s">
        <v>69</v>
      </c>
      <c r="C13" s="107"/>
      <c r="D13" s="107"/>
      <c r="E13" s="110"/>
      <c r="F13" s="111"/>
      <c r="G13" s="112"/>
      <c r="H13" s="113"/>
      <c r="I13" s="113"/>
      <c r="J13" s="113"/>
      <c r="K13" s="101"/>
    </row>
    <row r="14" spans="1:11" x14ac:dyDescent="0.25">
      <c r="A14" s="104" t="s">
        <v>78</v>
      </c>
      <c r="B14" s="105" t="s">
        <v>79</v>
      </c>
      <c r="C14" s="105"/>
      <c r="D14" s="105"/>
      <c r="E14" s="108">
        <f>ORÇAMENTO!X17</f>
        <v>2131.8900000000003</v>
      </c>
      <c r="F14" s="109" t="s">
        <v>130</v>
      </c>
      <c r="G14" s="181">
        <v>1</v>
      </c>
      <c r="H14" s="182">
        <v>0</v>
      </c>
      <c r="I14" s="182">
        <v>0</v>
      </c>
      <c r="J14" s="182">
        <v>0</v>
      </c>
      <c r="K14" s="101"/>
    </row>
    <row r="15" spans="1:11" x14ac:dyDescent="0.25">
      <c r="A15" s="106"/>
      <c r="B15" s="107" t="s">
        <v>69</v>
      </c>
      <c r="C15" s="107"/>
      <c r="D15" s="107"/>
      <c r="E15" s="110"/>
      <c r="F15" s="111"/>
      <c r="G15" s="112"/>
      <c r="H15" s="113"/>
      <c r="I15" s="113"/>
      <c r="J15" s="113"/>
      <c r="K15" s="101"/>
    </row>
    <row r="16" spans="1:11" x14ac:dyDescent="0.25">
      <c r="A16" s="104" t="s">
        <v>94</v>
      </c>
      <c r="B16" s="105" t="s">
        <v>95</v>
      </c>
      <c r="C16" s="105"/>
      <c r="D16" s="105"/>
      <c r="E16" s="108">
        <f>ORÇAMENTO!X21</f>
        <v>183961.34000000003</v>
      </c>
      <c r="F16" s="109" t="s">
        <v>130</v>
      </c>
      <c r="G16" s="181">
        <v>0.25000429208023189</v>
      </c>
      <c r="H16" s="182">
        <v>0.24999856930658931</v>
      </c>
      <c r="I16" s="182">
        <v>0.24999856930658931</v>
      </c>
      <c r="J16" s="182">
        <v>0.24999856930658931</v>
      </c>
      <c r="K16" s="101"/>
    </row>
    <row r="17" spans="1:17" x14ac:dyDescent="0.25">
      <c r="A17" s="106"/>
      <c r="B17" s="107" t="s">
        <v>69</v>
      </c>
      <c r="C17" s="107"/>
      <c r="D17" s="107"/>
      <c r="E17" s="110"/>
      <c r="F17" s="111"/>
      <c r="G17" s="112"/>
      <c r="H17" s="113"/>
      <c r="I17" s="113"/>
      <c r="J17" s="113"/>
      <c r="K17" s="101"/>
    </row>
    <row r="18" spans="1:17" x14ac:dyDescent="0.25">
      <c r="A18" s="114"/>
      <c r="B18" s="115"/>
      <c r="C18" s="115"/>
      <c r="D18" s="115"/>
      <c r="E18" s="122"/>
      <c r="F18" s="122"/>
      <c r="G18" s="183"/>
      <c r="H18" s="183"/>
      <c r="I18" s="183"/>
      <c r="J18" s="183"/>
      <c r="K18" s="123"/>
    </row>
    <row r="19" spans="1:17" ht="15" customHeight="1" x14ac:dyDescent="0.25">
      <c r="A19" s="143" t="s">
        <v>152</v>
      </c>
      <c r="B19" s="148">
        <f>E12</f>
        <v>186093.23000000004</v>
      </c>
      <c r="C19" s="143"/>
      <c r="D19" s="116"/>
      <c r="E19" s="124"/>
      <c r="F19" s="125" t="s">
        <v>133</v>
      </c>
      <c r="G19" s="184">
        <f>SUMPRODUCT(G14:G16*$E$14:$E$16)/$E$12</f>
        <v>0.25859626691863452</v>
      </c>
      <c r="H19" s="184">
        <f t="shared" ref="H19:J19" si="0">SUMPRODUCT(H14:H16*$E$14:$E$16)/$E$12</f>
        <v>0.24713457769378844</v>
      </c>
      <c r="I19" s="185">
        <f t="shared" si="0"/>
        <v>0.24713457769378844</v>
      </c>
      <c r="J19" s="185">
        <f t="shared" si="0"/>
        <v>0.24713457769378844</v>
      </c>
      <c r="K19" s="139"/>
    </row>
    <row r="20" spans="1:17" ht="15" customHeight="1" x14ac:dyDescent="0.25">
      <c r="A20" s="143"/>
      <c r="B20" s="143"/>
      <c r="C20" s="143"/>
      <c r="D20" s="117"/>
      <c r="E20" s="127"/>
      <c r="F20" s="128"/>
      <c r="G20" s="186"/>
      <c r="H20" s="186"/>
      <c r="I20" s="187"/>
      <c r="J20" s="187"/>
      <c r="K20" s="140"/>
    </row>
    <row r="21" spans="1:17" x14ac:dyDescent="0.25">
      <c r="A21" s="118"/>
      <c r="B21" s="119"/>
      <c r="C21" s="119"/>
      <c r="D21" s="120" t="s">
        <v>131</v>
      </c>
      <c r="E21" s="130"/>
      <c r="F21" s="131"/>
      <c r="G21" s="188"/>
      <c r="H21" s="188"/>
      <c r="I21" s="189"/>
      <c r="J21" s="189"/>
      <c r="K21" s="141"/>
    </row>
    <row r="22" spans="1:17" x14ac:dyDescent="0.25">
      <c r="A22" s="118"/>
      <c r="B22" s="119"/>
      <c r="C22" s="119"/>
      <c r="D22" s="120"/>
      <c r="E22" s="133"/>
      <c r="F22" s="134"/>
      <c r="G22" s="190"/>
      <c r="H22" s="190"/>
      <c r="I22" s="191"/>
      <c r="J22" s="191"/>
      <c r="K22" s="142"/>
    </row>
    <row r="23" spans="1:17" x14ac:dyDescent="0.25">
      <c r="A23" s="119"/>
      <c r="B23" s="119"/>
      <c r="C23" s="119"/>
      <c r="D23" s="121"/>
      <c r="E23" s="136"/>
      <c r="F23" s="137" t="s">
        <v>134</v>
      </c>
      <c r="G23" s="192">
        <f>G19*$B$19</f>
        <v>48123.014576830858</v>
      </c>
      <c r="H23" s="192">
        <f t="shared" ref="H23:J23" si="1">H19*$B$19</f>
        <v>45990.071807723049</v>
      </c>
      <c r="I23" s="193">
        <f t="shared" si="1"/>
        <v>45990.071807723049</v>
      </c>
      <c r="J23" s="193">
        <f t="shared" si="1"/>
        <v>45990.071807723049</v>
      </c>
      <c r="K23" s="138"/>
      <c r="O23" s="194">
        <f>$B$19-SUM(G23:J23)</f>
        <v>0</v>
      </c>
      <c r="Q23" t="s">
        <v>153</v>
      </c>
    </row>
    <row r="24" spans="1:17" x14ac:dyDescent="0.25">
      <c r="A24" s="119"/>
      <c r="B24" s="119"/>
      <c r="C24" s="119"/>
      <c r="D24" s="116"/>
      <c r="E24" s="124"/>
      <c r="F24" s="125" t="s">
        <v>133</v>
      </c>
      <c r="G24" s="184">
        <f>G19</f>
        <v>0.25859626691863452</v>
      </c>
      <c r="H24" s="184">
        <f>G24+H19</f>
        <v>0.5057308446124229</v>
      </c>
      <c r="I24" s="185">
        <f t="shared" ref="I24:J24" si="2">H24+I19</f>
        <v>0.75286542230621134</v>
      </c>
      <c r="J24" s="185">
        <f t="shared" si="2"/>
        <v>0.99999999999999978</v>
      </c>
      <c r="K24" s="126"/>
    </row>
    <row r="25" spans="1:17" x14ac:dyDescent="0.25">
      <c r="A25" s="119"/>
      <c r="B25" s="119"/>
      <c r="C25" s="119"/>
      <c r="D25" s="117"/>
      <c r="E25" s="127"/>
      <c r="F25" s="128"/>
      <c r="G25" s="186"/>
      <c r="H25" s="186"/>
      <c r="I25" s="187"/>
      <c r="J25" s="187"/>
      <c r="K25" s="129"/>
    </row>
    <row r="26" spans="1:17" x14ac:dyDescent="0.25">
      <c r="A26" s="119"/>
      <c r="B26" s="119"/>
      <c r="C26" s="119"/>
      <c r="D26" s="120" t="s">
        <v>132</v>
      </c>
      <c r="E26" s="130"/>
      <c r="F26" s="131"/>
      <c r="G26" s="188"/>
      <c r="H26" s="188"/>
      <c r="I26" s="189"/>
      <c r="J26" s="189"/>
      <c r="K26" s="132"/>
    </row>
    <row r="27" spans="1:17" x14ac:dyDescent="0.25">
      <c r="A27" s="119"/>
      <c r="B27" s="119"/>
      <c r="C27" s="119"/>
      <c r="D27" s="120"/>
      <c r="E27" s="133"/>
      <c r="F27" s="134"/>
      <c r="G27" s="190"/>
      <c r="H27" s="190"/>
      <c r="I27" s="191"/>
      <c r="J27" s="191"/>
      <c r="K27" s="135"/>
    </row>
    <row r="28" spans="1:17" x14ac:dyDescent="0.25">
      <c r="A28" s="119"/>
      <c r="B28" s="119"/>
      <c r="C28" s="119"/>
      <c r="D28" s="121"/>
      <c r="E28" s="136"/>
      <c r="F28" s="137" t="s">
        <v>134</v>
      </c>
      <c r="G28" s="192">
        <f>G23</f>
        <v>48123.014576830858</v>
      </c>
      <c r="H28" s="192">
        <f>G28+H23</f>
        <v>94113.086384553899</v>
      </c>
      <c r="I28" s="193">
        <f t="shared" ref="I28:J28" si="3">H28+I23</f>
        <v>140103.15819227695</v>
      </c>
      <c r="J28" s="193">
        <f t="shared" si="3"/>
        <v>186093.23</v>
      </c>
      <c r="K28" s="138"/>
      <c r="O28" s="194">
        <f>J28-B19</f>
        <v>0</v>
      </c>
      <c r="Q28" t="s">
        <v>153</v>
      </c>
    </row>
    <row r="30" spans="1:17" x14ac:dyDescent="0.25">
      <c r="B30" s="163" t="s">
        <v>12</v>
      </c>
      <c r="C30" s="163"/>
      <c r="D30" s="163"/>
      <c r="F30" s="87"/>
      <c r="G30" s="87"/>
      <c r="H30" s="87"/>
      <c r="I30" s="87"/>
      <c r="J30" s="88"/>
    </row>
    <row r="31" spans="1:17" x14ac:dyDescent="0.25">
      <c r="B31" s="89" t="s">
        <v>117</v>
      </c>
      <c r="F31" s="90" t="s">
        <v>118</v>
      </c>
      <c r="G31" s="90"/>
      <c r="H31" s="90"/>
      <c r="I31" s="90"/>
    </row>
    <row r="32" spans="1:17" x14ac:dyDescent="0.25">
      <c r="F32" s="9" t="s">
        <v>119</v>
      </c>
      <c r="G32" s="91" t="s">
        <v>120</v>
      </c>
      <c r="I32" s="92"/>
    </row>
    <row r="33" spans="2:9" x14ac:dyDescent="0.25">
      <c r="B33" s="149">
        <v>45125</v>
      </c>
      <c r="C33" s="149"/>
      <c r="D33" s="149"/>
      <c r="F33" s="9" t="s">
        <v>121</v>
      </c>
      <c r="G33" s="91" t="s">
        <v>122</v>
      </c>
      <c r="H33" s="92"/>
      <c r="I33" s="92"/>
    </row>
    <row r="34" spans="2:9" x14ac:dyDescent="0.25">
      <c r="B34" s="93" t="s">
        <v>123</v>
      </c>
      <c r="C34" s="94"/>
      <c r="D34" s="94"/>
      <c r="F34" s="9" t="s">
        <v>124</v>
      </c>
      <c r="G34" s="147">
        <v>1720233607718</v>
      </c>
      <c r="H34" s="92"/>
      <c r="I34" s="92"/>
    </row>
  </sheetData>
  <mergeCells count="7">
    <mergeCell ref="C1:F1"/>
    <mergeCell ref="B30:D30"/>
    <mergeCell ref="B33:D33"/>
    <mergeCell ref="A10:A11"/>
    <mergeCell ref="B10:B11"/>
    <mergeCell ref="E10:E11"/>
    <mergeCell ref="F10:F11"/>
  </mergeCells>
  <conditionalFormatting sqref="G15:J15 G13:J13 G17:J17">
    <cfRule type="expression" dxfId="5" priority="7" stopIfTrue="1">
      <formula>AND(ISNUMBER($G12),$G12&lt;&gt;0)</formula>
    </cfRule>
  </conditionalFormatting>
  <conditionalFormatting sqref="G14:J14 G12:J12 G16:J16">
    <cfRule type="expression" dxfId="4" priority="8" stopIfTrue="1">
      <formula>G12&lt;&gt;0</formula>
    </cfRule>
  </conditionalFormatting>
  <conditionalFormatting sqref="K20 K22">
    <cfRule type="expression" dxfId="3" priority="3" stopIfTrue="1">
      <formula>K$27=0</formula>
    </cfRule>
  </conditionalFormatting>
  <conditionalFormatting sqref="K19 K21 K23">
    <cfRule type="expression" dxfId="2" priority="6" stopIfTrue="1">
      <formula>K$27=0</formula>
    </cfRule>
  </conditionalFormatting>
  <conditionalFormatting sqref="I24:K24 I26:K26 I28:K28 I19:J19 I21:J21 I23:J23">
    <cfRule type="expression" dxfId="1" priority="142" stopIfTrue="1">
      <formula>OFFSET(#REF!,0,-1)&gt;=1</formula>
    </cfRule>
  </conditionalFormatting>
  <conditionalFormatting sqref="I25:K25 I27:K27 I20:J20 I22:J22">
    <cfRule type="expression" dxfId="0" priority="145" stopIfTrue="1">
      <formula>OFFSET(#REF!,0,-1)&gt;=1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CRONOGRAMA</vt:lpstr>
      <vt:lpstr>CRONOGRAMA!Area_de_impressao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Arquitetura</dc:creator>
  <cp:lastModifiedBy>Arquitetura</cp:lastModifiedBy>
  <cp:lastPrinted>2023-11-01T14:06:54Z</cp:lastPrinted>
  <dcterms:created xsi:type="dcterms:W3CDTF">2015-06-05T18:19:34Z</dcterms:created>
  <dcterms:modified xsi:type="dcterms:W3CDTF">2023-11-01T14:07:03Z</dcterms:modified>
</cp:coreProperties>
</file>